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defaultThemeVersion="166925"/>
  <mc:AlternateContent xmlns:mc="http://schemas.openxmlformats.org/markup-compatibility/2006">
    <mc:Choice Requires="x15">
      <x15ac:absPath xmlns:x15ac="http://schemas.microsoft.com/office/spreadsheetml/2010/11/ac" url="C:\Users\jackson.l1\Desktop\"/>
    </mc:Choice>
  </mc:AlternateContent>
  <xr:revisionPtr revIDLastSave="0" documentId="8_{8575D83F-0594-41E5-B43D-1656D6661818}" xr6:coauthVersionLast="36" xr6:coauthVersionMax="36" xr10:uidLastSave="{00000000-0000-0000-0000-000000000000}"/>
  <bookViews>
    <workbookView xWindow="0" yWindow="0" windowWidth="20490" windowHeight="7155" activeTab="2" xr2:uid="{00000000-000D-0000-FFFF-FFFF00000000}"/>
  </bookViews>
  <sheets>
    <sheet name="Header" sheetId="4" r:id="rId1"/>
    <sheet name="GOV GUIDANCE" sheetId="28" r:id="rId2"/>
    <sheet name="Soc. Dist Practicalities" sheetId="10" r:id="rId3"/>
    <sheet name="Quality of Education" sheetId="14" r:id="rId4"/>
    <sheet name="Safeguarding" sheetId="15" r:id="rId5"/>
    <sheet name="SEND &amp; Medical Needs" sheetId="25" r:id="rId6"/>
    <sheet name="Emotional &amp; Behaviour" sheetId="16" r:id="rId7"/>
    <sheet name="Hygiene &amp; H&amp;S" sheetId="17" r:id="rId8"/>
    <sheet name="Possible COVID cases" sheetId="18" r:id="rId9"/>
    <sheet name="Transition" sheetId="26" r:id="rId10"/>
    <sheet name="Finance" sheetId="19" r:id="rId11"/>
    <sheet name="Building Work &amp; Logistics" sheetId="20" r:id="rId12"/>
    <sheet name="Recruitment &amp; Staffing" sheetId="21" r:id="rId13"/>
    <sheet name="Miscellaneous" sheetId="23" r:id="rId14"/>
    <sheet name="Additional (if needed)" sheetId="22" r:id="rId15"/>
    <sheet name="(hide) values" sheetId="11" state="hidden" r:id="rId16"/>
    <sheet name="(hide) Blank Tab" sheetId="13" state="hidden" r:id="rId17"/>
  </sheets>
  <definedNames>
    <definedName name="_Hlk40213870" localSheetId="1">'GOV GUIDANCE'!$B$45</definedName>
    <definedName name="_Hlk40218309" localSheetId="1">'GOV GUIDANCE'!$B$72</definedName>
    <definedName name="_Hlk40257240" localSheetId="1">'GOV GUIDANCE'!#REF!</definedName>
    <definedName name="_Hlk40257292" localSheetId="1">'GOV GUIDANCE'!$B$84</definedName>
    <definedName name="_Hlk40259180" localSheetId="1">'GOV GUIDANCE'!$B$66</definedName>
    <definedName name="_Hlk40269488" localSheetId="1">'GOV GUIDANCE'!#REF!</definedName>
    <definedName name="_Hlk40270115" localSheetId="1">'GOV GUIDANCE'!$B$137</definedName>
    <definedName name="_Hlk40280800" localSheetId="1">'GOV GUIDANCE'!#REF!</definedName>
    <definedName name="_Hlk40296776" localSheetId="1">'GOV GUIDANCE'!$B$234</definedName>
    <definedName name="_Hlk40338069" localSheetId="1">'GOV GUIDANCE'!$B$323</definedName>
    <definedName name="_Hlk40344016" localSheetId="1">'GOV GUIDANCE'!$B$274</definedName>
    <definedName name="_Hlk40347435" localSheetId="1">'GOV GUIDANCE'!$B$121</definedName>
    <definedName name="Dif">#REF!</definedName>
    <definedName name="level">'(hide) values'!$D$3:$D$7</definedName>
    <definedName name="_xlnm.Print_Area" localSheetId="16">'(hide) Blank Tab'!$A$1:$T$189</definedName>
    <definedName name="_xlnm.Print_Area" localSheetId="14">'Additional (if needed)'!$A$1:$T$189</definedName>
    <definedName name="_xlnm.Print_Area" localSheetId="11">'Building Work &amp; Logistics'!$A$1:$T$175</definedName>
    <definedName name="_xlnm.Print_Area" localSheetId="6">'Emotional &amp; Behaviour'!$A$1:$T$177</definedName>
    <definedName name="_xlnm.Print_Area" localSheetId="10">Finance!$A$1:$T$173</definedName>
    <definedName name="_xlnm.Print_Area" localSheetId="1">'GOV GUIDANCE'!$A$1:$I$24</definedName>
    <definedName name="_xlnm.Print_Area" localSheetId="0">Header!$A$1:$J$20</definedName>
    <definedName name="_xlnm.Print_Area" localSheetId="7">'Hygiene &amp; H&amp;S'!$A$1:$T$176</definedName>
    <definedName name="_xlnm.Print_Area" localSheetId="13">Miscellaneous!$A$1:$T$179</definedName>
    <definedName name="_xlnm.Print_Area" localSheetId="8">'Possible COVID cases'!$A$1:$T$175</definedName>
    <definedName name="_xlnm.Print_Area" localSheetId="3">'Quality of Education'!$A$1:$T$178</definedName>
    <definedName name="_xlnm.Print_Area" localSheetId="12">'Recruitment &amp; Staffing'!$A$1:$T$174</definedName>
    <definedName name="_xlnm.Print_Area" localSheetId="4">Safeguarding!$A$1:$T$174</definedName>
    <definedName name="_xlnm.Print_Area" localSheetId="5">'SEND &amp; Medical Needs'!$A$1:$T$179</definedName>
    <definedName name="_xlnm.Print_Area" localSheetId="2">'Soc. Dist Practicalities'!$A$1:$T$189</definedName>
    <definedName name="_xlnm.Print_Area" localSheetId="9">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9" i="26" l="1"/>
  <c r="M49" i="26" s="1"/>
  <c r="T49" i="26"/>
  <c r="I49" i="26" s="1"/>
  <c r="U48" i="26"/>
  <c r="M48" i="26" s="1"/>
  <c r="T48" i="26"/>
  <c r="I48" i="26" s="1"/>
  <c r="U47" i="26"/>
  <c r="M47" i="26" s="1"/>
  <c r="T47" i="26"/>
  <c r="I47" i="26" s="1"/>
  <c r="U46" i="26"/>
  <c r="M46" i="26" s="1"/>
  <c r="T46" i="26"/>
  <c r="I46" i="26" s="1"/>
  <c r="U45" i="26"/>
  <c r="M45" i="26" s="1"/>
  <c r="T45" i="26"/>
  <c r="I45" i="26" s="1"/>
  <c r="U44" i="26"/>
  <c r="M44" i="26" s="1"/>
  <c r="T44" i="26"/>
  <c r="I44" i="26" s="1"/>
  <c r="U43" i="26"/>
  <c r="M43" i="26" s="1"/>
  <c r="T43" i="26"/>
  <c r="I43" i="26" s="1"/>
  <c r="U42" i="26"/>
  <c r="M42" i="26" s="1"/>
  <c r="T42" i="26"/>
  <c r="I42" i="26" s="1"/>
  <c r="U41" i="26"/>
  <c r="M41" i="26" s="1"/>
  <c r="T41" i="26"/>
  <c r="I41" i="26" s="1"/>
  <c r="U40" i="26"/>
  <c r="M40" i="26" s="1"/>
  <c r="T40" i="26"/>
  <c r="I40" i="26" s="1"/>
  <c r="U39" i="26"/>
  <c r="M39" i="26" s="1"/>
  <c r="T39" i="26"/>
  <c r="I39" i="26" s="1"/>
  <c r="U38" i="26"/>
  <c r="M38" i="26" s="1"/>
  <c r="T38" i="26"/>
  <c r="I38" i="26" s="1"/>
  <c r="U37" i="26"/>
  <c r="M37" i="26" s="1"/>
  <c r="T37" i="26"/>
  <c r="I37" i="26"/>
  <c r="U36" i="26"/>
  <c r="M36" i="26" s="1"/>
  <c r="T36" i="26"/>
  <c r="I36" i="26" s="1"/>
  <c r="U35" i="26"/>
  <c r="M35" i="26" s="1"/>
  <c r="T35" i="26"/>
  <c r="I35" i="26" s="1"/>
  <c r="U34" i="26"/>
  <c r="M34" i="26" s="1"/>
  <c r="T34" i="26"/>
  <c r="I34" i="26" s="1"/>
  <c r="U33" i="26"/>
  <c r="M33" i="26" s="1"/>
  <c r="T33" i="26"/>
  <c r="I33" i="26" s="1"/>
  <c r="U32" i="26"/>
  <c r="M32" i="26" s="1"/>
  <c r="T32" i="26"/>
  <c r="I32" i="26" s="1"/>
  <c r="U31" i="26"/>
  <c r="M31" i="26" s="1"/>
  <c r="T31" i="26"/>
  <c r="I31" i="26" s="1"/>
  <c r="U30" i="26"/>
  <c r="M30" i="26" s="1"/>
  <c r="T30" i="26"/>
  <c r="I30" i="26"/>
  <c r="U29" i="26"/>
  <c r="M29" i="26" s="1"/>
  <c r="T29" i="26"/>
  <c r="I29" i="26" s="1"/>
  <c r="U28" i="26"/>
  <c r="M28" i="26" s="1"/>
  <c r="T28" i="26"/>
  <c r="I28" i="26" s="1"/>
  <c r="U27" i="26"/>
  <c r="M27" i="26" s="1"/>
  <c r="T27" i="26"/>
  <c r="I27" i="26" s="1"/>
  <c r="U26" i="26"/>
  <c r="M26" i="26" s="1"/>
  <c r="T26" i="26"/>
  <c r="I26" i="26" s="1"/>
  <c r="U25" i="26"/>
  <c r="M25" i="26" s="1"/>
  <c r="T25" i="26"/>
  <c r="I25" i="26" s="1"/>
  <c r="U24" i="26"/>
  <c r="M24" i="26" s="1"/>
  <c r="T24" i="26"/>
  <c r="I24" i="26" s="1"/>
  <c r="U23" i="26"/>
  <c r="M23" i="26" s="1"/>
  <c r="T23" i="26"/>
  <c r="I23" i="26" s="1"/>
  <c r="U22" i="26"/>
  <c r="M22" i="26" s="1"/>
  <c r="T22" i="26"/>
  <c r="I22" i="26" s="1"/>
  <c r="Q16" i="26"/>
  <c r="P16" i="26"/>
  <c r="O16" i="26"/>
  <c r="N16" i="26"/>
  <c r="M16" i="26"/>
  <c r="Q15" i="26"/>
  <c r="P15" i="26"/>
  <c r="O15" i="26"/>
  <c r="N15" i="26"/>
  <c r="M15" i="26"/>
  <c r="Q11" i="26"/>
  <c r="P11" i="26"/>
  <c r="O11" i="26"/>
  <c r="N11" i="26"/>
  <c r="M11" i="26"/>
  <c r="Q10" i="26"/>
  <c r="P10" i="26"/>
  <c r="O10" i="26"/>
  <c r="N10" i="26"/>
  <c r="M10" i="26"/>
  <c r="U50" i="25"/>
  <c r="M50" i="25" s="1"/>
  <c r="T50" i="25"/>
  <c r="I50" i="25" s="1"/>
  <c r="U49" i="25"/>
  <c r="M49" i="25" s="1"/>
  <c r="T49" i="25"/>
  <c r="I49" i="25" s="1"/>
  <c r="U48" i="25"/>
  <c r="M48" i="25" s="1"/>
  <c r="T48" i="25"/>
  <c r="I48" i="25" s="1"/>
  <c r="U47" i="25"/>
  <c r="M47" i="25" s="1"/>
  <c r="T47" i="25"/>
  <c r="I47" i="25" s="1"/>
  <c r="U46" i="25"/>
  <c r="M46" i="25" s="1"/>
  <c r="T46" i="25"/>
  <c r="I46" i="25" s="1"/>
  <c r="U45" i="25"/>
  <c r="M45" i="25" s="1"/>
  <c r="T45" i="25"/>
  <c r="I45" i="25" s="1"/>
  <c r="U44" i="25"/>
  <c r="M44" i="25" s="1"/>
  <c r="T44" i="25"/>
  <c r="I44" i="25" s="1"/>
  <c r="U43" i="25"/>
  <c r="M43" i="25" s="1"/>
  <c r="T43" i="25"/>
  <c r="I43" i="25" s="1"/>
  <c r="U42" i="25"/>
  <c r="M42" i="25" s="1"/>
  <c r="T42" i="25"/>
  <c r="I42" i="25" s="1"/>
  <c r="U41" i="25"/>
  <c r="M41" i="25" s="1"/>
  <c r="T41" i="25"/>
  <c r="I41" i="25" s="1"/>
  <c r="U40" i="25"/>
  <c r="M40" i="25" s="1"/>
  <c r="T40" i="25"/>
  <c r="I40" i="25" s="1"/>
  <c r="U39" i="25"/>
  <c r="M39" i="25" s="1"/>
  <c r="T39" i="25"/>
  <c r="I39" i="25" s="1"/>
  <c r="U38" i="25"/>
  <c r="M38" i="25" s="1"/>
  <c r="T38" i="25"/>
  <c r="I38" i="25" s="1"/>
  <c r="U37" i="25"/>
  <c r="M37" i="25" s="1"/>
  <c r="T37" i="25"/>
  <c r="I37" i="25" s="1"/>
  <c r="U36" i="25"/>
  <c r="M36" i="25" s="1"/>
  <c r="T36" i="25"/>
  <c r="I36" i="25" s="1"/>
  <c r="U35" i="25"/>
  <c r="M35" i="25" s="1"/>
  <c r="T35" i="25"/>
  <c r="I35" i="25" s="1"/>
  <c r="U34" i="25"/>
  <c r="M34" i="25" s="1"/>
  <c r="T34" i="25"/>
  <c r="I34" i="25" s="1"/>
  <c r="U33" i="25"/>
  <c r="M33" i="25" s="1"/>
  <c r="T33" i="25"/>
  <c r="I33" i="25" s="1"/>
  <c r="U32" i="25"/>
  <c r="M32" i="25" s="1"/>
  <c r="T32" i="25"/>
  <c r="I32" i="25" s="1"/>
  <c r="U31" i="25"/>
  <c r="M31" i="25" s="1"/>
  <c r="T31" i="25"/>
  <c r="I31" i="25" s="1"/>
  <c r="U30" i="25"/>
  <c r="M30" i="25" s="1"/>
  <c r="T30" i="25"/>
  <c r="I30" i="25" s="1"/>
  <c r="U29" i="25"/>
  <c r="M29" i="25" s="1"/>
  <c r="T29" i="25"/>
  <c r="I29" i="25" s="1"/>
  <c r="U28" i="25"/>
  <c r="M28" i="25" s="1"/>
  <c r="T28" i="25"/>
  <c r="I28" i="25" s="1"/>
  <c r="U27" i="25"/>
  <c r="T27" i="25"/>
  <c r="I27" i="25" s="1"/>
  <c r="M27" i="25"/>
  <c r="U26" i="25"/>
  <c r="M26" i="25" s="1"/>
  <c r="T26" i="25"/>
  <c r="I26" i="25" s="1"/>
  <c r="U25" i="25"/>
  <c r="M25" i="25" s="1"/>
  <c r="T25" i="25"/>
  <c r="I25" i="25" s="1"/>
  <c r="U24" i="25"/>
  <c r="M24" i="25" s="1"/>
  <c r="T24" i="25"/>
  <c r="I24" i="25" s="1"/>
  <c r="U23" i="25"/>
  <c r="M23" i="25" s="1"/>
  <c r="T23" i="25"/>
  <c r="I23" i="25" s="1"/>
  <c r="U22" i="25"/>
  <c r="M22" i="25" s="1"/>
  <c r="T22" i="25"/>
  <c r="I22" i="25" s="1"/>
  <c r="Q16" i="25"/>
  <c r="P16" i="25"/>
  <c r="O16" i="25"/>
  <c r="N16" i="25"/>
  <c r="M16" i="25"/>
  <c r="Q15" i="25"/>
  <c r="P15" i="25"/>
  <c r="O15" i="25"/>
  <c r="N15" i="25"/>
  <c r="M15" i="25"/>
  <c r="J15" i="25"/>
  <c r="J16" i="25" s="1"/>
  <c r="Q11" i="25"/>
  <c r="P11" i="25"/>
  <c r="O11" i="25"/>
  <c r="N11" i="25"/>
  <c r="M11" i="25"/>
  <c r="Q10" i="25"/>
  <c r="P10" i="25"/>
  <c r="O10" i="25"/>
  <c r="N10" i="25"/>
  <c r="M10" i="25"/>
  <c r="J10" i="25" l="1"/>
  <c r="J11" i="25" s="1"/>
  <c r="H15" i="26"/>
  <c r="G15" i="26"/>
  <c r="I15" i="26"/>
  <c r="H10" i="26"/>
  <c r="G10" i="26"/>
  <c r="I10" i="26"/>
  <c r="J15" i="26"/>
  <c r="J16" i="26" s="1"/>
  <c r="J10" i="26"/>
  <c r="J11" i="26" s="1"/>
  <c r="G10" i="25"/>
  <c r="I10" i="25"/>
  <c r="H10" i="25"/>
  <c r="H15" i="25"/>
  <c r="G15" i="25"/>
  <c r="I15" i="25"/>
  <c r="U50" i="23" l="1"/>
  <c r="M50" i="23" s="1"/>
  <c r="T50" i="23"/>
  <c r="I50" i="23" s="1"/>
  <c r="U49" i="23"/>
  <c r="M49" i="23" s="1"/>
  <c r="T49" i="23"/>
  <c r="I49" i="23" s="1"/>
  <c r="U48" i="23"/>
  <c r="M48" i="23" s="1"/>
  <c r="T48" i="23"/>
  <c r="I48" i="23" s="1"/>
  <c r="U47" i="23"/>
  <c r="M47" i="23" s="1"/>
  <c r="T47" i="23"/>
  <c r="I47" i="23" s="1"/>
  <c r="U46" i="23"/>
  <c r="M46" i="23" s="1"/>
  <c r="T46" i="23"/>
  <c r="I46" i="23" s="1"/>
  <c r="U45" i="23"/>
  <c r="M45" i="23" s="1"/>
  <c r="T45" i="23"/>
  <c r="I45" i="23" s="1"/>
  <c r="U44" i="23"/>
  <c r="M44" i="23" s="1"/>
  <c r="T44" i="23"/>
  <c r="I44" i="23" s="1"/>
  <c r="U43" i="23"/>
  <c r="M43" i="23" s="1"/>
  <c r="T43" i="23"/>
  <c r="I43" i="23" s="1"/>
  <c r="U42" i="23"/>
  <c r="M42" i="23" s="1"/>
  <c r="T42" i="23"/>
  <c r="I42" i="23" s="1"/>
  <c r="U41" i="23"/>
  <c r="M41" i="23" s="1"/>
  <c r="T41" i="23"/>
  <c r="I41" i="23" s="1"/>
  <c r="U40" i="23"/>
  <c r="M40" i="23" s="1"/>
  <c r="T40" i="23"/>
  <c r="I40" i="23" s="1"/>
  <c r="U39" i="23"/>
  <c r="M39" i="23" s="1"/>
  <c r="T39" i="23"/>
  <c r="I39" i="23" s="1"/>
  <c r="U38" i="23"/>
  <c r="M38" i="23" s="1"/>
  <c r="T38" i="23"/>
  <c r="I38" i="23" s="1"/>
  <c r="U37" i="23"/>
  <c r="M37" i="23" s="1"/>
  <c r="T37" i="23"/>
  <c r="I37" i="23" s="1"/>
  <c r="U36" i="23"/>
  <c r="M36" i="23" s="1"/>
  <c r="T36" i="23"/>
  <c r="I36" i="23" s="1"/>
  <c r="U35" i="23"/>
  <c r="T35" i="23"/>
  <c r="I35" i="23" s="1"/>
  <c r="M35" i="23"/>
  <c r="U34" i="23"/>
  <c r="M34" i="23" s="1"/>
  <c r="T34" i="23"/>
  <c r="I34" i="23" s="1"/>
  <c r="U33" i="23"/>
  <c r="M33" i="23" s="1"/>
  <c r="T33" i="23"/>
  <c r="I33" i="23" s="1"/>
  <c r="U32" i="23"/>
  <c r="M32" i="23" s="1"/>
  <c r="T32" i="23"/>
  <c r="I32" i="23" s="1"/>
  <c r="U31" i="23"/>
  <c r="M31" i="23" s="1"/>
  <c r="T31" i="23"/>
  <c r="I31" i="23" s="1"/>
  <c r="U30" i="23"/>
  <c r="M30" i="23" s="1"/>
  <c r="T30" i="23"/>
  <c r="I30" i="23" s="1"/>
  <c r="U29" i="23"/>
  <c r="M29" i="23" s="1"/>
  <c r="T29" i="23"/>
  <c r="I29" i="23"/>
  <c r="U28" i="23"/>
  <c r="M28" i="23" s="1"/>
  <c r="T28" i="23"/>
  <c r="I28" i="23" s="1"/>
  <c r="U27" i="23"/>
  <c r="M27" i="23" s="1"/>
  <c r="T27" i="23"/>
  <c r="I27" i="23" s="1"/>
  <c r="U26" i="23"/>
  <c r="M26" i="23" s="1"/>
  <c r="T26" i="23"/>
  <c r="I26" i="23" s="1"/>
  <c r="U25" i="23"/>
  <c r="M25" i="23" s="1"/>
  <c r="T25" i="23"/>
  <c r="I25" i="23" s="1"/>
  <c r="U24" i="23"/>
  <c r="M24" i="23" s="1"/>
  <c r="T24" i="23"/>
  <c r="I24" i="23" s="1"/>
  <c r="U23" i="23"/>
  <c r="M23" i="23" s="1"/>
  <c r="T23" i="23"/>
  <c r="I23" i="23" s="1"/>
  <c r="U22" i="23"/>
  <c r="M22" i="23" s="1"/>
  <c r="T22" i="23"/>
  <c r="I22" i="23" s="1"/>
  <c r="Q16" i="23"/>
  <c r="P16" i="23"/>
  <c r="O16" i="23"/>
  <c r="N16" i="23"/>
  <c r="M16" i="23"/>
  <c r="Q15" i="23"/>
  <c r="P15" i="23"/>
  <c r="O15" i="23"/>
  <c r="N15" i="23"/>
  <c r="M15" i="23"/>
  <c r="Q11" i="23"/>
  <c r="P11" i="23"/>
  <c r="O11" i="23"/>
  <c r="N11" i="23"/>
  <c r="M11" i="23"/>
  <c r="Q10" i="23"/>
  <c r="P10" i="23"/>
  <c r="O10" i="23"/>
  <c r="N10" i="23"/>
  <c r="M10" i="23"/>
  <c r="U60" i="22"/>
  <c r="M60" i="22" s="1"/>
  <c r="T60" i="22"/>
  <c r="I60" i="22" s="1"/>
  <c r="U59" i="22"/>
  <c r="M59" i="22" s="1"/>
  <c r="T59" i="22"/>
  <c r="I59" i="22" s="1"/>
  <c r="U58" i="22"/>
  <c r="M58" i="22" s="1"/>
  <c r="T58" i="22"/>
  <c r="I58" i="22" s="1"/>
  <c r="U57" i="22"/>
  <c r="T57" i="22"/>
  <c r="I57" i="22" s="1"/>
  <c r="M57" i="22"/>
  <c r="U56" i="22"/>
  <c r="M56" i="22" s="1"/>
  <c r="T56" i="22"/>
  <c r="I56" i="22" s="1"/>
  <c r="U55" i="22"/>
  <c r="M55" i="22" s="1"/>
  <c r="T55" i="22"/>
  <c r="I55" i="22" s="1"/>
  <c r="U54" i="22"/>
  <c r="M54" i="22" s="1"/>
  <c r="T54" i="22"/>
  <c r="I54" i="22" s="1"/>
  <c r="U53" i="22"/>
  <c r="M53" i="22" s="1"/>
  <c r="T53" i="22"/>
  <c r="I53" i="22" s="1"/>
  <c r="U52" i="22"/>
  <c r="M52" i="22" s="1"/>
  <c r="T52" i="22"/>
  <c r="I52" i="22" s="1"/>
  <c r="U51" i="22"/>
  <c r="M51" i="22" s="1"/>
  <c r="T51" i="22"/>
  <c r="I51" i="22" s="1"/>
  <c r="U50" i="22"/>
  <c r="M50" i="22" s="1"/>
  <c r="T50" i="22"/>
  <c r="I50" i="22" s="1"/>
  <c r="U49" i="22"/>
  <c r="M49" i="22" s="1"/>
  <c r="T49" i="22"/>
  <c r="I49" i="22" s="1"/>
  <c r="U48" i="22"/>
  <c r="M48" i="22" s="1"/>
  <c r="T48" i="22"/>
  <c r="I48" i="22" s="1"/>
  <c r="U47" i="22"/>
  <c r="T47" i="22"/>
  <c r="I47" i="22" s="1"/>
  <c r="M47" i="22"/>
  <c r="U46" i="22"/>
  <c r="M46" i="22" s="1"/>
  <c r="T46" i="22"/>
  <c r="I46" i="22" s="1"/>
  <c r="U45" i="22"/>
  <c r="M45" i="22" s="1"/>
  <c r="T45" i="22"/>
  <c r="I45" i="22" s="1"/>
  <c r="U44" i="22"/>
  <c r="M44" i="22" s="1"/>
  <c r="T44" i="22"/>
  <c r="I44" i="22" s="1"/>
  <c r="U43" i="22"/>
  <c r="M43" i="22" s="1"/>
  <c r="T43" i="22"/>
  <c r="I43" i="22" s="1"/>
  <c r="U42" i="22"/>
  <c r="M42" i="22" s="1"/>
  <c r="T42" i="22"/>
  <c r="I42" i="22" s="1"/>
  <c r="U41" i="22"/>
  <c r="T41" i="22"/>
  <c r="I41" i="22" s="1"/>
  <c r="M41" i="22"/>
  <c r="U40" i="22"/>
  <c r="M40" i="22" s="1"/>
  <c r="T40" i="22"/>
  <c r="I40" i="22" s="1"/>
  <c r="U39" i="22"/>
  <c r="M39" i="22" s="1"/>
  <c r="T39" i="22"/>
  <c r="I39" i="22" s="1"/>
  <c r="U38" i="22"/>
  <c r="M38" i="22" s="1"/>
  <c r="T38" i="22"/>
  <c r="I38" i="22" s="1"/>
  <c r="U37" i="22"/>
  <c r="M37" i="22" s="1"/>
  <c r="T37" i="22"/>
  <c r="I37" i="22" s="1"/>
  <c r="U36" i="22"/>
  <c r="M36" i="22" s="1"/>
  <c r="T36" i="22"/>
  <c r="I36" i="22" s="1"/>
  <c r="U35" i="22"/>
  <c r="M35" i="22" s="1"/>
  <c r="T35" i="22"/>
  <c r="I35" i="22" s="1"/>
  <c r="U34" i="22"/>
  <c r="M34" i="22" s="1"/>
  <c r="T34" i="22"/>
  <c r="I34" i="22" s="1"/>
  <c r="U33" i="22"/>
  <c r="T33" i="22"/>
  <c r="I33" i="22" s="1"/>
  <c r="M33" i="22"/>
  <c r="U32" i="22"/>
  <c r="M32" i="22" s="1"/>
  <c r="T32" i="22"/>
  <c r="I32" i="22" s="1"/>
  <c r="U31" i="22"/>
  <c r="T31" i="22"/>
  <c r="I31" i="22" s="1"/>
  <c r="M31" i="22"/>
  <c r="U30" i="22"/>
  <c r="M30" i="22" s="1"/>
  <c r="T30" i="22"/>
  <c r="I30" i="22" s="1"/>
  <c r="U29" i="22"/>
  <c r="M29" i="22" s="1"/>
  <c r="T29" i="22"/>
  <c r="I29" i="22" s="1"/>
  <c r="U28" i="22"/>
  <c r="M28" i="22" s="1"/>
  <c r="T28" i="22"/>
  <c r="I28" i="22" s="1"/>
  <c r="U27" i="22"/>
  <c r="M27" i="22" s="1"/>
  <c r="T27" i="22"/>
  <c r="I27" i="22" s="1"/>
  <c r="U26" i="22"/>
  <c r="M26" i="22" s="1"/>
  <c r="T26" i="22"/>
  <c r="I26" i="22" s="1"/>
  <c r="U25" i="22"/>
  <c r="M25" i="22" s="1"/>
  <c r="T25" i="22"/>
  <c r="I25" i="22" s="1"/>
  <c r="U24" i="22"/>
  <c r="M24" i="22" s="1"/>
  <c r="T24" i="22"/>
  <c r="I24" i="22" s="1"/>
  <c r="U23" i="22"/>
  <c r="T23" i="22"/>
  <c r="I23" i="22" s="1"/>
  <c r="M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U45" i="21"/>
  <c r="M45" i="21" s="1"/>
  <c r="T45" i="21"/>
  <c r="I45" i="21" s="1"/>
  <c r="U44" i="21"/>
  <c r="M44" i="21" s="1"/>
  <c r="T44" i="21"/>
  <c r="I44" i="21" s="1"/>
  <c r="U43" i="21"/>
  <c r="M43" i="21" s="1"/>
  <c r="T43" i="21"/>
  <c r="I43" i="21" s="1"/>
  <c r="U42" i="21"/>
  <c r="M42" i="21" s="1"/>
  <c r="T42" i="21"/>
  <c r="I42" i="21" s="1"/>
  <c r="U41" i="21"/>
  <c r="M41" i="21" s="1"/>
  <c r="T41" i="21"/>
  <c r="I41" i="21" s="1"/>
  <c r="U40" i="21"/>
  <c r="M40" i="21" s="1"/>
  <c r="T40" i="21"/>
  <c r="I40" i="21" s="1"/>
  <c r="U39" i="21"/>
  <c r="M39" i="21" s="1"/>
  <c r="T39" i="21"/>
  <c r="I39" i="21" s="1"/>
  <c r="U38" i="21"/>
  <c r="T38" i="21"/>
  <c r="I38" i="21" s="1"/>
  <c r="U37" i="21"/>
  <c r="M37" i="21" s="1"/>
  <c r="T37" i="21"/>
  <c r="I37" i="21" s="1"/>
  <c r="U36" i="21"/>
  <c r="M36" i="21" s="1"/>
  <c r="T36" i="21"/>
  <c r="I36" i="21" s="1"/>
  <c r="U35" i="21"/>
  <c r="M35" i="21" s="1"/>
  <c r="T35" i="21"/>
  <c r="I35" i="21" s="1"/>
  <c r="U34" i="21"/>
  <c r="M34" i="21" s="1"/>
  <c r="T34" i="21"/>
  <c r="I34" i="21" s="1"/>
  <c r="U33" i="21"/>
  <c r="M33" i="21" s="1"/>
  <c r="T33" i="21"/>
  <c r="I33" i="21" s="1"/>
  <c r="U32" i="21"/>
  <c r="M32" i="21" s="1"/>
  <c r="T32" i="21"/>
  <c r="I32" i="21" s="1"/>
  <c r="U31" i="21"/>
  <c r="M31" i="21" s="1"/>
  <c r="T31" i="21"/>
  <c r="I31" i="21" s="1"/>
  <c r="U30" i="21"/>
  <c r="M30" i="21" s="1"/>
  <c r="T30" i="21"/>
  <c r="I30" i="21"/>
  <c r="U29" i="21"/>
  <c r="M29" i="21" s="1"/>
  <c r="T29" i="21"/>
  <c r="I29" i="21" s="1"/>
  <c r="U28" i="21"/>
  <c r="M28" i="21" s="1"/>
  <c r="T28" i="21"/>
  <c r="I28" i="21" s="1"/>
  <c r="U27" i="21"/>
  <c r="M27" i="21" s="1"/>
  <c r="T27" i="21"/>
  <c r="I27" i="21" s="1"/>
  <c r="U26" i="21"/>
  <c r="M26" i="21" s="1"/>
  <c r="T26" i="21"/>
  <c r="I26" i="21" s="1"/>
  <c r="U25" i="21"/>
  <c r="M25" i="21" s="1"/>
  <c r="T25" i="21"/>
  <c r="I25" i="21" s="1"/>
  <c r="U24" i="21"/>
  <c r="M24" i="21" s="1"/>
  <c r="T24" i="21"/>
  <c r="I24" i="21" s="1"/>
  <c r="U23" i="21"/>
  <c r="M23" i="21" s="1"/>
  <c r="T23" i="21"/>
  <c r="I23" i="21" s="1"/>
  <c r="U22" i="21"/>
  <c r="M22" i="21" s="1"/>
  <c r="T22" i="21"/>
  <c r="I22" i="21" s="1"/>
  <c r="Q16" i="21"/>
  <c r="P16" i="21"/>
  <c r="O16" i="21"/>
  <c r="N16" i="21"/>
  <c r="M16" i="21"/>
  <c r="Q15" i="21"/>
  <c r="P15" i="21"/>
  <c r="O15" i="21"/>
  <c r="N15" i="21"/>
  <c r="M15" i="21"/>
  <c r="Q11" i="21"/>
  <c r="P11" i="21"/>
  <c r="O11" i="21"/>
  <c r="N11" i="21"/>
  <c r="M11" i="21"/>
  <c r="Q10" i="21"/>
  <c r="P10" i="21"/>
  <c r="O10" i="21"/>
  <c r="N10" i="21"/>
  <c r="M10" i="21"/>
  <c r="U46" i="20"/>
  <c r="M46" i="20" s="1"/>
  <c r="T46" i="20"/>
  <c r="I46" i="20" s="1"/>
  <c r="U45" i="20"/>
  <c r="M45" i="20" s="1"/>
  <c r="T45" i="20"/>
  <c r="I45" i="20" s="1"/>
  <c r="U44" i="20"/>
  <c r="M44" i="20" s="1"/>
  <c r="T44" i="20"/>
  <c r="I44" i="20" s="1"/>
  <c r="U43" i="20"/>
  <c r="M43" i="20" s="1"/>
  <c r="T43" i="20"/>
  <c r="I43" i="20" s="1"/>
  <c r="U42" i="20"/>
  <c r="M42" i="20" s="1"/>
  <c r="T42" i="20"/>
  <c r="I42" i="20"/>
  <c r="U41" i="20"/>
  <c r="T41" i="20"/>
  <c r="I41" i="20" s="1"/>
  <c r="M41" i="20"/>
  <c r="U40" i="20"/>
  <c r="M40" i="20" s="1"/>
  <c r="T40" i="20"/>
  <c r="I40" i="20" s="1"/>
  <c r="U39" i="20"/>
  <c r="M39" i="20" s="1"/>
  <c r="T39" i="20"/>
  <c r="I39" i="20" s="1"/>
  <c r="U38" i="20"/>
  <c r="M38" i="20" s="1"/>
  <c r="T38" i="20"/>
  <c r="I38" i="20" s="1"/>
  <c r="U37" i="20"/>
  <c r="M37" i="20" s="1"/>
  <c r="T37" i="20"/>
  <c r="I37" i="20" s="1"/>
  <c r="U36" i="20"/>
  <c r="M36" i="20" s="1"/>
  <c r="T36" i="20"/>
  <c r="I36" i="20" s="1"/>
  <c r="U35" i="20"/>
  <c r="M35" i="20" s="1"/>
  <c r="T35" i="20"/>
  <c r="I35" i="20" s="1"/>
  <c r="U34" i="20"/>
  <c r="M34" i="20" s="1"/>
  <c r="T34" i="20"/>
  <c r="I34" i="20" s="1"/>
  <c r="U33" i="20"/>
  <c r="M33" i="20" s="1"/>
  <c r="T33" i="20"/>
  <c r="I33" i="20" s="1"/>
  <c r="U32" i="20"/>
  <c r="M32" i="20" s="1"/>
  <c r="T32" i="20"/>
  <c r="I32" i="20" s="1"/>
  <c r="U31" i="20"/>
  <c r="M31" i="20" s="1"/>
  <c r="T31" i="20"/>
  <c r="I31" i="20" s="1"/>
  <c r="U30" i="20"/>
  <c r="M30" i="20" s="1"/>
  <c r="T30" i="20"/>
  <c r="I30" i="20" s="1"/>
  <c r="U29" i="20"/>
  <c r="M29" i="20" s="1"/>
  <c r="T29" i="20"/>
  <c r="I29" i="20"/>
  <c r="U28" i="20"/>
  <c r="M28" i="20" s="1"/>
  <c r="T28" i="20"/>
  <c r="I28" i="20" s="1"/>
  <c r="U27" i="20"/>
  <c r="M27" i="20" s="1"/>
  <c r="T27" i="20"/>
  <c r="I27" i="20" s="1"/>
  <c r="U26" i="20"/>
  <c r="M26" i="20" s="1"/>
  <c r="T26" i="20"/>
  <c r="I26" i="20" s="1"/>
  <c r="U25" i="20"/>
  <c r="M25" i="20" s="1"/>
  <c r="T25" i="20"/>
  <c r="I25" i="20" s="1"/>
  <c r="U24" i="20"/>
  <c r="M24" i="20" s="1"/>
  <c r="T24" i="20"/>
  <c r="U23" i="20"/>
  <c r="M23" i="20" s="1"/>
  <c r="T23" i="20"/>
  <c r="I23" i="20" s="1"/>
  <c r="U22" i="20"/>
  <c r="M22" i="20" s="1"/>
  <c r="T22" i="20"/>
  <c r="I22" i="20" s="1"/>
  <c r="Q16" i="20"/>
  <c r="P16" i="20"/>
  <c r="O16" i="20"/>
  <c r="N16" i="20"/>
  <c r="M16" i="20"/>
  <c r="Q15" i="20"/>
  <c r="P15" i="20"/>
  <c r="O15" i="20"/>
  <c r="N15" i="20"/>
  <c r="M15" i="20"/>
  <c r="Q11" i="20"/>
  <c r="P11" i="20"/>
  <c r="O11" i="20"/>
  <c r="N11" i="20"/>
  <c r="M11" i="20"/>
  <c r="Q10" i="20"/>
  <c r="P10" i="20"/>
  <c r="O10" i="20"/>
  <c r="N10" i="20"/>
  <c r="M10" i="20"/>
  <c r="U44" i="19"/>
  <c r="M44" i="19" s="1"/>
  <c r="T44" i="19"/>
  <c r="I44" i="19" s="1"/>
  <c r="U43" i="19"/>
  <c r="M43" i="19" s="1"/>
  <c r="T43" i="19"/>
  <c r="I43" i="19" s="1"/>
  <c r="U42" i="19"/>
  <c r="M42" i="19" s="1"/>
  <c r="T42" i="19"/>
  <c r="I42" i="19" s="1"/>
  <c r="U41" i="19"/>
  <c r="M41" i="19" s="1"/>
  <c r="T41" i="19"/>
  <c r="I41" i="19" s="1"/>
  <c r="U40" i="19"/>
  <c r="M40" i="19" s="1"/>
  <c r="T40" i="19"/>
  <c r="I40" i="19" s="1"/>
  <c r="U39" i="19"/>
  <c r="M39" i="19" s="1"/>
  <c r="T39" i="19"/>
  <c r="I39" i="19" s="1"/>
  <c r="U38" i="19"/>
  <c r="M38" i="19" s="1"/>
  <c r="T38" i="19"/>
  <c r="I38" i="19" s="1"/>
  <c r="U37" i="19"/>
  <c r="T37" i="19"/>
  <c r="M37" i="19"/>
  <c r="I37" i="19"/>
  <c r="U36" i="19"/>
  <c r="M36" i="19" s="1"/>
  <c r="T36" i="19"/>
  <c r="I36" i="19" s="1"/>
  <c r="U35" i="19"/>
  <c r="M35" i="19" s="1"/>
  <c r="T35" i="19"/>
  <c r="I35" i="19" s="1"/>
  <c r="U34" i="19"/>
  <c r="M34" i="19" s="1"/>
  <c r="T34" i="19"/>
  <c r="I34" i="19" s="1"/>
  <c r="U33" i="19"/>
  <c r="M33" i="19" s="1"/>
  <c r="T33" i="19"/>
  <c r="I33" i="19" s="1"/>
  <c r="U32" i="19"/>
  <c r="M32" i="19" s="1"/>
  <c r="T32" i="19"/>
  <c r="I32" i="19" s="1"/>
  <c r="U31" i="19"/>
  <c r="M31" i="19" s="1"/>
  <c r="T31" i="19"/>
  <c r="I31" i="19" s="1"/>
  <c r="U30" i="19"/>
  <c r="M30" i="19" s="1"/>
  <c r="T30" i="19"/>
  <c r="I30" i="19" s="1"/>
  <c r="U29" i="19"/>
  <c r="M29" i="19" s="1"/>
  <c r="T29" i="19"/>
  <c r="I29" i="19"/>
  <c r="U28" i="19"/>
  <c r="M28" i="19" s="1"/>
  <c r="T28" i="19"/>
  <c r="I28" i="19" s="1"/>
  <c r="U27" i="19"/>
  <c r="M27" i="19" s="1"/>
  <c r="T27" i="19"/>
  <c r="I27" i="19" s="1"/>
  <c r="U26" i="19"/>
  <c r="M26" i="19" s="1"/>
  <c r="T26" i="19"/>
  <c r="I26" i="19" s="1"/>
  <c r="U25" i="19"/>
  <c r="T25" i="19"/>
  <c r="I25" i="19" s="1"/>
  <c r="M25" i="19"/>
  <c r="U24" i="19"/>
  <c r="M24" i="19" s="1"/>
  <c r="T24" i="19"/>
  <c r="I24" i="19" s="1"/>
  <c r="U23" i="19"/>
  <c r="M23" i="19" s="1"/>
  <c r="T23" i="19"/>
  <c r="I23" i="19" s="1"/>
  <c r="U22" i="19"/>
  <c r="M22" i="19" s="1"/>
  <c r="T22" i="19"/>
  <c r="I22" i="19" s="1"/>
  <c r="Q16" i="19"/>
  <c r="P16" i="19"/>
  <c r="O16" i="19"/>
  <c r="N16" i="19"/>
  <c r="M16" i="19"/>
  <c r="Q15" i="19"/>
  <c r="P15" i="19"/>
  <c r="O15" i="19"/>
  <c r="N15" i="19"/>
  <c r="M15" i="19"/>
  <c r="Q11" i="19"/>
  <c r="P11" i="19"/>
  <c r="O11" i="19"/>
  <c r="N11" i="19"/>
  <c r="M11" i="19"/>
  <c r="Q10" i="19"/>
  <c r="P10" i="19"/>
  <c r="O10" i="19"/>
  <c r="N10" i="19"/>
  <c r="M10" i="19"/>
  <c r="U46" i="18"/>
  <c r="M46" i="18" s="1"/>
  <c r="T46" i="18"/>
  <c r="I46" i="18" s="1"/>
  <c r="U45" i="18"/>
  <c r="M45" i="18" s="1"/>
  <c r="T45" i="18"/>
  <c r="I45" i="18" s="1"/>
  <c r="U44" i="18"/>
  <c r="M44" i="18" s="1"/>
  <c r="T44" i="18"/>
  <c r="I44" i="18" s="1"/>
  <c r="U43" i="18"/>
  <c r="M43" i="18" s="1"/>
  <c r="T43" i="18"/>
  <c r="I43" i="18" s="1"/>
  <c r="U42" i="18"/>
  <c r="M42" i="18" s="1"/>
  <c r="T42" i="18"/>
  <c r="I42" i="18" s="1"/>
  <c r="U41" i="18"/>
  <c r="M41" i="18" s="1"/>
  <c r="T41" i="18"/>
  <c r="I41" i="18" s="1"/>
  <c r="U40" i="18"/>
  <c r="M40" i="18" s="1"/>
  <c r="T40" i="18"/>
  <c r="I40" i="18" s="1"/>
  <c r="U39" i="18"/>
  <c r="J15" i="18" s="1"/>
  <c r="J16" i="18" s="1"/>
  <c r="T39" i="18"/>
  <c r="I39" i="18" s="1"/>
  <c r="U38" i="18"/>
  <c r="M38" i="18" s="1"/>
  <c r="T38" i="18"/>
  <c r="I38" i="18" s="1"/>
  <c r="U37" i="18"/>
  <c r="M37" i="18" s="1"/>
  <c r="T37" i="18"/>
  <c r="I37" i="18" s="1"/>
  <c r="U36" i="18"/>
  <c r="M36" i="18" s="1"/>
  <c r="T36" i="18"/>
  <c r="I36" i="18" s="1"/>
  <c r="U35" i="18"/>
  <c r="M35" i="18" s="1"/>
  <c r="T35" i="18"/>
  <c r="I35" i="18" s="1"/>
  <c r="U34" i="18"/>
  <c r="M34" i="18" s="1"/>
  <c r="T34" i="18"/>
  <c r="I34" i="18" s="1"/>
  <c r="U33" i="18"/>
  <c r="M33" i="18" s="1"/>
  <c r="T33" i="18"/>
  <c r="I33" i="18" s="1"/>
  <c r="U32" i="18"/>
  <c r="M32" i="18" s="1"/>
  <c r="T32" i="18"/>
  <c r="I32" i="18" s="1"/>
  <c r="U31" i="18"/>
  <c r="T31" i="18"/>
  <c r="M31" i="18"/>
  <c r="I31" i="18"/>
  <c r="U30" i="18"/>
  <c r="M30" i="18" s="1"/>
  <c r="T30" i="18"/>
  <c r="I30" i="18" s="1"/>
  <c r="U29" i="18"/>
  <c r="M29" i="18" s="1"/>
  <c r="T29" i="18"/>
  <c r="I29" i="18" s="1"/>
  <c r="U28" i="18"/>
  <c r="M28" i="18" s="1"/>
  <c r="T28" i="18"/>
  <c r="I28" i="18" s="1"/>
  <c r="U27" i="18"/>
  <c r="M27" i="18" s="1"/>
  <c r="T27" i="18"/>
  <c r="I27" i="18" s="1"/>
  <c r="U26" i="18"/>
  <c r="M26" i="18" s="1"/>
  <c r="T26" i="18"/>
  <c r="I26" i="18" s="1"/>
  <c r="U25" i="18"/>
  <c r="M25" i="18" s="1"/>
  <c r="T25" i="18"/>
  <c r="I25" i="18" s="1"/>
  <c r="U24" i="18"/>
  <c r="M24" i="18" s="1"/>
  <c r="T24" i="18"/>
  <c r="I24" i="18" s="1"/>
  <c r="U23" i="18"/>
  <c r="M23" i="18" s="1"/>
  <c r="T23" i="18"/>
  <c r="I23" i="18" s="1"/>
  <c r="U22" i="18"/>
  <c r="M22" i="18" s="1"/>
  <c r="T22" i="18"/>
  <c r="I22" i="18" s="1"/>
  <c r="Q16" i="18"/>
  <c r="P16" i="18"/>
  <c r="O16" i="18"/>
  <c r="N16" i="18"/>
  <c r="M16" i="18"/>
  <c r="Q15" i="18"/>
  <c r="P15" i="18"/>
  <c r="O15" i="18"/>
  <c r="N15" i="18"/>
  <c r="M15" i="18"/>
  <c r="Q11" i="18"/>
  <c r="P11" i="18"/>
  <c r="O11" i="18"/>
  <c r="N11" i="18"/>
  <c r="M11" i="18"/>
  <c r="Q10" i="18"/>
  <c r="P10" i="18"/>
  <c r="O10" i="18"/>
  <c r="N10" i="18"/>
  <c r="M10" i="18"/>
  <c r="U47" i="17"/>
  <c r="M47" i="17" s="1"/>
  <c r="T47" i="17"/>
  <c r="I47" i="17" s="1"/>
  <c r="U46" i="17"/>
  <c r="M46" i="17" s="1"/>
  <c r="T46" i="17"/>
  <c r="I46" i="17" s="1"/>
  <c r="U45" i="17"/>
  <c r="M45" i="17" s="1"/>
  <c r="T45" i="17"/>
  <c r="I45" i="17" s="1"/>
  <c r="U44" i="17"/>
  <c r="M44" i="17" s="1"/>
  <c r="T44" i="17"/>
  <c r="I44" i="17" s="1"/>
  <c r="U43" i="17"/>
  <c r="M43" i="17" s="1"/>
  <c r="T43" i="17"/>
  <c r="I43" i="17" s="1"/>
  <c r="U42" i="17"/>
  <c r="T42" i="17"/>
  <c r="I42" i="17" s="1"/>
  <c r="M42" i="17"/>
  <c r="U41" i="17"/>
  <c r="M41" i="17" s="1"/>
  <c r="T41" i="17"/>
  <c r="I41" i="17" s="1"/>
  <c r="U40" i="17"/>
  <c r="M40" i="17" s="1"/>
  <c r="T40" i="17"/>
  <c r="I40" i="17" s="1"/>
  <c r="U39" i="17"/>
  <c r="M39" i="17" s="1"/>
  <c r="T39" i="17"/>
  <c r="I39" i="17" s="1"/>
  <c r="U38" i="17"/>
  <c r="T38" i="17"/>
  <c r="I38" i="17" s="1"/>
  <c r="M38" i="17"/>
  <c r="U37" i="17"/>
  <c r="M37" i="17" s="1"/>
  <c r="T37" i="17"/>
  <c r="I37" i="17" s="1"/>
  <c r="U36" i="17"/>
  <c r="M36" i="17" s="1"/>
  <c r="T36" i="17"/>
  <c r="I36" i="17" s="1"/>
  <c r="U35" i="17"/>
  <c r="M35" i="17" s="1"/>
  <c r="T35" i="17"/>
  <c r="I35" i="17" s="1"/>
  <c r="U34" i="17"/>
  <c r="M34" i="17" s="1"/>
  <c r="T34" i="17"/>
  <c r="I34" i="17" s="1"/>
  <c r="U33" i="17"/>
  <c r="M33" i="17" s="1"/>
  <c r="T33" i="17"/>
  <c r="I33" i="17" s="1"/>
  <c r="U32" i="17"/>
  <c r="M32" i="17" s="1"/>
  <c r="T32" i="17"/>
  <c r="I32" i="17" s="1"/>
  <c r="U31" i="17"/>
  <c r="M31" i="17" s="1"/>
  <c r="T31" i="17"/>
  <c r="I31" i="17" s="1"/>
  <c r="U30" i="17"/>
  <c r="T30" i="17"/>
  <c r="I30" i="17" s="1"/>
  <c r="M30" i="17"/>
  <c r="U29" i="17"/>
  <c r="M29" i="17" s="1"/>
  <c r="T29" i="17"/>
  <c r="I29" i="17" s="1"/>
  <c r="U28" i="17"/>
  <c r="M28" i="17" s="1"/>
  <c r="T28" i="17"/>
  <c r="I28" i="17" s="1"/>
  <c r="U27" i="17"/>
  <c r="M27" i="17" s="1"/>
  <c r="T27" i="17"/>
  <c r="I27" i="17" s="1"/>
  <c r="U26" i="17"/>
  <c r="M26" i="17" s="1"/>
  <c r="T26" i="17"/>
  <c r="I26" i="17" s="1"/>
  <c r="U25" i="17"/>
  <c r="M25" i="17" s="1"/>
  <c r="T25" i="17"/>
  <c r="I25" i="17" s="1"/>
  <c r="U24" i="17"/>
  <c r="M24" i="17" s="1"/>
  <c r="T24" i="17"/>
  <c r="I24" i="17" s="1"/>
  <c r="U23" i="17"/>
  <c r="M23" i="17" s="1"/>
  <c r="T23" i="17"/>
  <c r="I23" i="17" s="1"/>
  <c r="U22" i="17"/>
  <c r="M22" i="17" s="1"/>
  <c r="T22" i="17"/>
  <c r="I22" i="17" s="1"/>
  <c r="Q16" i="17"/>
  <c r="P16" i="17"/>
  <c r="O16" i="17"/>
  <c r="N16" i="17"/>
  <c r="M16" i="17"/>
  <c r="Q15" i="17"/>
  <c r="P15" i="17"/>
  <c r="O15" i="17"/>
  <c r="N15" i="17"/>
  <c r="M15" i="17"/>
  <c r="Q11" i="17"/>
  <c r="P11" i="17"/>
  <c r="O11" i="17"/>
  <c r="N11" i="17"/>
  <c r="M11" i="17"/>
  <c r="Q10" i="17"/>
  <c r="P10" i="17"/>
  <c r="O10" i="17"/>
  <c r="N10" i="17"/>
  <c r="M10" i="17"/>
  <c r="U48" i="16"/>
  <c r="M48" i="16" s="1"/>
  <c r="T48" i="16"/>
  <c r="I48" i="16" s="1"/>
  <c r="U47" i="16"/>
  <c r="M47" i="16" s="1"/>
  <c r="T47" i="16"/>
  <c r="I47" i="16" s="1"/>
  <c r="U46" i="16"/>
  <c r="M46" i="16" s="1"/>
  <c r="T46" i="16"/>
  <c r="I46" i="16" s="1"/>
  <c r="U45" i="16"/>
  <c r="M45" i="16" s="1"/>
  <c r="T45" i="16"/>
  <c r="I45" i="16" s="1"/>
  <c r="U44" i="16"/>
  <c r="M44" i="16" s="1"/>
  <c r="T44" i="16"/>
  <c r="I44" i="16" s="1"/>
  <c r="U43" i="16"/>
  <c r="M43" i="16" s="1"/>
  <c r="T43" i="16"/>
  <c r="I43" i="16" s="1"/>
  <c r="U42" i="16"/>
  <c r="M42" i="16" s="1"/>
  <c r="T42" i="16"/>
  <c r="I42" i="16" s="1"/>
  <c r="U41" i="16"/>
  <c r="M41" i="16" s="1"/>
  <c r="T41" i="16"/>
  <c r="I41" i="16" s="1"/>
  <c r="U40" i="16"/>
  <c r="M40" i="16" s="1"/>
  <c r="T40" i="16"/>
  <c r="I40" i="16" s="1"/>
  <c r="U39" i="16"/>
  <c r="M39" i="16" s="1"/>
  <c r="T39" i="16"/>
  <c r="I39" i="16"/>
  <c r="U38" i="16"/>
  <c r="M38" i="16" s="1"/>
  <c r="T38" i="16"/>
  <c r="I38" i="16" s="1"/>
  <c r="U37" i="16"/>
  <c r="M37" i="16" s="1"/>
  <c r="T37" i="16"/>
  <c r="I37" i="16" s="1"/>
  <c r="U36" i="16"/>
  <c r="M36" i="16" s="1"/>
  <c r="T36" i="16"/>
  <c r="I36" i="16" s="1"/>
  <c r="U35" i="16"/>
  <c r="M35" i="16" s="1"/>
  <c r="T35" i="16"/>
  <c r="I35" i="16" s="1"/>
  <c r="U34" i="16"/>
  <c r="M34" i="16" s="1"/>
  <c r="T34" i="16"/>
  <c r="I34" i="16" s="1"/>
  <c r="U33" i="16"/>
  <c r="M33" i="16" s="1"/>
  <c r="T33" i="16"/>
  <c r="I33" i="16" s="1"/>
  <c r="U32" i="16"/>
  <c r="M32" i="16" s="1"/>
  <c r="T32" i="16"/>
  <c r="I32" i="16" s="1"/>
  <c r="U31" i="16"/>
  <c r="M31" i="16" s="1"/>
  <c r="T31" i="16"/>
  <c r="I31" i="16" s="1"/>
  <c r="U30" i="16"/>
  <c r="M30" i="16" s="1"/>
  <c r="T30" i="16"/>
  <c r="I30" i="16" s="1"/>
  <c r="U29" i="16"/>
  <c r="M29" i="16" s="1"/>
  <c r="T29" i="16"/>
  <c r="I29" i="16" s="1"/>
  <c r="U28" i="16"/>
  <c r="M28" i="16" s="1"/>
  <c r="T28" i="16"/>
  <c r="I28" i="16" s="1"/>
  <c r="U27" i="16"/>
  <c r="M27" i="16" s="1"/>
  <c r="T27" i="16"/>
  <c r="I27" i="16" s="1"/>
  <c r="U26" i="16"/>
  <c r="M26" i="16" s="1"/>
  <c r="T26" i="16"/>
  <c r="I26" i="16" s="1"/>
  <c r="U25" i="16"/>
  <c r="M25" i="16" s="1"/>
  <c r="T25" i="16"/>
  <c r="I25" i="16" s="1"/>
  <c r="U24" i="16"/>
  <c r="M24" i="16" s="1"/>
  <c r="T24" i="16"/>
  <c r="I24" i="16" s="1"/>
  <c r="U23" i="16"/>
  <c r="M23" i="16" s="1"/>
  <c r="T23" i="16"/>
  <c r="I23" i="16" s="1"/>
  <c r="U22" i="16"/>
  <c r="M22" i="16" s="1"/>
  <c r="T22" i="16"/>
  <c r="I22" i="16" s="1"/>
  <c r="Q16" i="16"/>
  <c r="P16" i="16"/>
  <c r="O16" i="16"/>
  <c r="N16" i="16"/>
  <c r="M16" i="16"/>
  <c r="Q15" i="16"/>
  <c r="P15" i="16"/>
  <c r="O15" i="16"/>
  <c r="N15" i="16"/>
  <c r="M15" i="16"/>
  <c r="Q11" i="16"/>
  <c r="P11" i="16"/>
  <c r="O11" i="16"/>
  <c r="N11" i="16"/>
  <c r="M11" i="16"/>
  <c r="Q10" i="16"/>
  <c r="P10" i="16"/>
  <c r="O10" i="16"/>
  <c r="N10" i="16"/>
  <c r="M10" i="16"/>
  <c r="U45" i="15"/>
  <c r="M45" i="15" s="1"/>
  <c r="T45" i="15"/>
  <c r="I45" i="15" s="1"/>
  <c r="U44" i="15"/>
  <c r="M44" i="15" s="1"/>
  <c r="T44" i="15"/>
  <c r="I44" i="15" s="1"/>
  <c r="U43" i="15"/>
  <c r="M43" i="15" s="1"/>
  <c r="T43" i="15"/>
  <c r="I43" i="15" s="1"/>
  <c r="U42" i="15"/>
  <c r="T42" i="15"/>
  <c r="I42" i="15" s="1"/>
  <c r="M42" i="15"/>
  <c r="U41" i="15"/>
  <c r="M41" i="15" s="1"/>
  <c r="T41" i="15"/>
  <c r="I41" i="15" s="1"/>
  <c r="U40" i="15"/>
  <c r="M40" i="15" s="1"/>
  <c r="T40" i="15"/>
  <c r="I40" i="15" s="1"/>
  <c r="U39" i="15"/>
  <c r="M39" i="15" s="1"/>
  <c r="T39" i="15"/>
  <c r="I39" i="15" s="1"/>
  <c r="U38" i="15"/>
  <c r="M38" i="15" s="1"/>
  <c r="T38" i="15"/>
  <c r="I38" i="15" s="1"/>
  <c r="U37" i="15"/>
  <c r="M37" i="15" s="1"/>
  <c r="T37" i="15"/>
  <c r="I37" i="15" s="1"/>
  <c r="U36" i="15"/>
  <c r="M36" i="15" s="1"/>
  <c r="T36" i="15"/>
  <c r="I36" i="15" s="1"/>
  <c r="U35" i="15"/>
  <c r="M35" i="15" s="1"/>
  <c r="T35" i="15"/>
  <c r="I35" i="15" s="1"/>
  <c r="U34" i="15"/>
  <c r="M34" i="15" s="1"/>
  <c r="T34" i="15"/>
  <c r="I34" i="15" s="1"/>
  <c r="U33" i="15"/>
  <c r="M33" i="15" s="1"/>
  <c r="T33" i="15"/>
  <c r="I33" i="15" s="1"/>
  <c r="U32" i="15"/>
  <c r="M32" i="15" s="1"/>
  <c r="T32" i="15"/>
  <c r="I32" i="15" s="1"/>
  <c r="U31" i="15"/>
  <c r="M31" i="15" s="1"/>
  <c r="T31" i="15"/>
  <c r="I31" i="15" s="1"/>
  <c r="U30" i="15"/>
  <c r="M30" i="15" s="1"/>
  <c r="T30" i="15"/>
  <c r="I30" i="15" s="1"/>
  <c r="U29" i="15"/>
  <c r="M29" i="15" s="1"/>
  <c r="T29" i="15"/>
  <c r="I29" i="15" s="1"/>
  <c r="U28" i="15"/>
  <c r="M28" i="15" s="1"/>
  <c r="T28" i="15"/>
  <c r="I28" i="15" s="1"/>
  <c r="U27" i="15"/>
  <c r="M27" i="15" s="1"/>
  <c r="T27" i="15"/>
  <c r="I27" i="15" s="1"/>
  <c r="U26" i="15"/>
  <c r="M26" i="15" s="1"/>
  <c r="T26" i="15"/>
  <c r="I26" i="15" s="1"/>
  <c r="U25" i="15"/>
  <c r="M25" i="15" s="1"/>
  <c r="T25" i="15"/>
  <c r="I25" i="15" s="1"/>
  <c r="U24" i="15"/>
  <c r="M24" i="15" s="1"/>
  <c r="T24" i="15"/>
  <c r="I24" i="15" s="1"/>
  <c r="U23" i="15"/>
  <c r="M23" i="15" s="1"/>
  <c r="T23" i="15"/>
  <c r="I23" i="15" s="1"/>
  <c r="U22" i="15"/>
  <c r="M22" i="15" s="1"/>
  <c r="T22" i="15"/>
  <c r="I22" i="15" s="1"/>
  <c r="Q16" i="15"/>
  <c r="P16" i="15"/>
  <c r="O16" i="15"/>
  <c r="N16" i="15"/>
  <c r="M16" i="15"/>
  <c r="Q15" i="15"/>
  <c r="P15" i="15"/>
  <c r="O15" i="15"/>
  <c r="N15" i="15"/>
  <c r="M15" i="15"/>
  <c r="Q11" i="15"/>
  <c r="P11" i="15"/>
  <c r="O11" i="15"/>
  <c r="N11" i="15"/>
  <c r="M11" i="15"/>
  <c r="Q10" i="15"/>
  <c r="P10" i="15"/>
  <c r="O10" i="15"/>
  <c r="N10" i="15"/>
  <c r="M10" i="15"/>
  <c r="U49" i="14"/>
  <c r="M49" i="14" s="1"/>
  <c r="T49" i="14"/>
  <c r="I49" i="14" s="1"/>
  <c r="U48" i="14"/>
  <c r="M48" i="14" s="1"/>
  <c r="T48" i="14"/>
  <c r="I48" i="14" s="1"/>
  <c r="U47" i="14"/>
  <c r="M47" i="14" s="1"/>
  <c r="T47" i="14"/>
  <c r="I47" i="14" s="1"/>
  <c r="U46" i="14"/>
  <c r="M46" i="14" s="1"/>
  <c r="T46" i="14"/>
  <c r="I46" i="14" s="1"/>
  <c r="U45" i="14"/>
  <c r="M45" i="14" s="1"/>
  <c r="T45" i="14"/>
  <c r="I45" i="14" s="1"/>
  <c r="U44" i="14"/>
  <c r="M44" i="14" s="1"/>
  <c r="T44" i="14"/>
  <c r="I44" i="14" s="1"/>
  <c r="U43" i="14"/>
  <c r="M43" i="14" s="1"/>
  <c r="T43" i="14"/>
  <c r="I43" i="14" s="1"/>
  <c r="U42" i="14"/>
  <c r="M42" i="14" s="1"/>
  <c r="T42" i="14"/>
  <c r="I42" i="14" s="1"/>
  <c r="U41" i="14"/>
  <c r="M41" i="14" s="1"/>
  <c r="T41" i="14"/>
  <c r="I41" i="14" s="1"/>
  <c r="U40" i="14"/>
  <c r="M40" i="14" s="1"/>
  <c r="T40" i="14"/>
  <c r="I40" i="14" s="1"/>
  <c r="U39" i="14"/>
  <c r="M39" i="14" s="1"/>
  <c r="T39" i="14"/>
  <c r="I39" i="14" s="1"/>
  <c r="U38" i="14"/>
  <c r="M38" i="14" s="1"/>
  <c r="T38" i="14"/>
  <c r="I38" i="14" s="1"/>
  <c r="U37" i="14"/>
  <c r="M37" i="14" s="1"/>
  <c r="T37" i="14"/>
  <c r="I37" i="14" s="1"/>
  <c r="U36" i="14"/>
  <c r="M36" i="14" s="1"/>
  <c r="T36" i="14"/>
  <c r="I36" i="14" s="1"/>
  <c r="U35" i="14"/>
  <c r="M35" i="14" s="1"/>
  <c r="T35" i="14"/>
  <c r="I35" i="14" s="1"/>
  <c r="U34" i="14"/>
  <c r="M34" i="14" s="1"/>
  <c r="T34" i="14"/>
  <c r="I34" i="14" s="1"/>
  <c r="U33" i="14"/>
  <c r="M33" i="14" s="1"/>
  <c r="T33" i="14"/>
  <c r="I33" i="14" s="1"/>
  <c r="U32" i="14"/>
  <c r="M32" i="14" s="1"/>
  <c r="T32" i="14"/>
  <c r="I32" i="14" s="1"/>
  <c r="U31" i="14"/>
  <c r="M31" i="14" s="1"/>
  <c r="T31" i="14"/>
  <c r="I31" i="14" s="1"/>
  <c r="U30" i="14"/>
  <c r="M30" i="14" s="1"/>
  <c r="T30" i="14"/>
  <c r="I30" i="14"/>
  <c r="U29" i="14"/>
  <c r="M29" i="14" s="1"/>
  <c r="T29" i="14"/>
  <c r="I29" i="14" s="1"/>
  <c r="U28" i="14"/>
  <c r="M28" i="14" s="1"/>
  <c r="T28" i="14"/>
  <c r="I28" i="14" s="1"/>
  <c r="U27" i="14"/>
  <c r="M27" i="14" s="1"/>
  <c r="T27" i="14"/>
  <c r="I27" i="14" s="1"/>
  <c r="U26" i="14"/>
  <c r="M26" i="14" s="1"/>
  <c r="T26" i="14"/>
  <c r="I26" i="14" s="1"/>
  <c r="U25" i="14"/>
  <c r="M25" i="14" s="1"/>
  <c r="T25" i="14"/>
  <c r="I25" i="14" s="1"/>
  <c r="U24" i="14"/>
  <c r="M24" i="14" s="1"/>
  <c r="T24" i="14"/>
  <c r="I24" i="14" s="1"/>
  <c r="U23" i="14"/>
  <c r="M23" i="14" s="1"/>
  <c r="T23" i="14"/>
  <c r="I23" i="14" s="1"/>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M39" i="18" l="1"/>
  <c r="J10" i="22"/>
  <c r="J11" i="22"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M38" i="21"/>
  <c r="I15" i="21" s="1"/>
  <c r="I15" i="20"/>
  <c r="H15" i="20"/>
  <c r="G15" i="20"/>
  <c r="I24"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U60" i="10"/>
  <c r="T60" i="10"/>
  <c r="Q16" i="10"/>
  <c r="Q15" i="10"/>
  <c r="P16" i="10"/>
  <c r="P15" i="10"/>
  <c r="O16" i="10"/>
  <c r="O15" i="10"/>
  <c r="N16" i="10"/>
  <c r="N15" i="10"/>
  <c r="M16" i="10"/>
  <c r="M15" i="10"/>
  <c r="Q11" i="10"/>
  <c r="Q10" i="10"/>
  <c r="P11" i="10"/>
  <c r="P10" i="10"/>
  <c r="O11" i="10"/>
  <c r="O10" i="10"/>
  <c r="N11" i="10"/>
  <c r="N10" i="10"/>
  <c r="M11" i="10"/>
  <c r="M10" i="10"/>
  <c r="U39" i="10"/>
  <c r="M39" i="10" s="1"/>
  <c r="U40" i="10"/>
  <c r="M40" i="10" s="1"/>
  <c r="U41" i="10"/>
  <c r="M41" i="10" s="1"/>
  <c r="U42" i="10"/>
  <c r="M42" i="10" s="1"/>
  <c r="U43" i="10"/>
  <c r="M43" i="10" s="1"/>
  <c r="U44" i="10"/>
  <c r="M44" i="10" s="1"/>
  <c r="U45" i="10"/>
  <c r="M45" i="10" s="1"/>
  <c r="U46" i="10"/>
  <c r="M46" i="10" s="1"/>
  <c r="U47" i="10"/>
  <c r="M47" i="10" s="1"/>
  <c r="U48" i="10"/>
  <c r="M48" i="10" s="1"/>
  <c r="U49" i="10"/>
  <c r="M49" i="10" s="1"/>
  <c r="U50" i="10"/>
  <c r="M50" i="10" s="1"/>
  <c r="U51" i="10"/>
  <c r="M51" i="10" s="1"/>
  <c r="U52" i="10"/>
  <c r="M52" i="10" s="1"/>
  <c r="U53" i="10"/>
  <c r="M53" i="10" s="1"/>
  <c r="U54" i="10"/>
  <c r="M54" i="10" s="1"/>
  <c r="U55" i="10"/>
  <c r="M55" i="10" s="1"/>
  <c r="U56" i="10"/>
  <c r="M56" i="10" s="1"/>
  <c r="U57" i="10"/>
  <c r="M57" i="10" s="1"/>
  <c r="U58" i="10"/>
  <c r="M58" i="10" s="1"/>
  <c r="U59" i="10"/>
  <c r="M59" i="10" s="1"/>
  <c r="T39" i="10"/>
  <c r="I39" i="10" s="1"/>
  <c r="T40" i="10"/>
  <c r="I40" i="10" s="1"/>
  <c r="T41" i="10"/>
  <c r="I41" i="10" s="1"/>
  <c r="T42" i="10"/>
  <c r="I42" i="10" s="1"/>
  <c r="T43" i="10"/>
  <c r="I43" i="10" s="1"/>
  <c r="T44" i="10"/>
  <c r="I44" i="10" s="1"/>
  <c r="T45" i="10"/>
  <c r="I45" i="10" s="1"/>
  <c r="T46" i="10"/>
  <c r="I46" i="10" s="1"/>
  <c r="T47" i="10"/>
  <c r="I47" i="10" s="1"/>
  <c r="T48" i="10"/>
  <c r="I48" i="10" s="1"/>
  <c r="T49" i="10"/>
  <c r="I49" i="10" s="1"/>
  <c r="T50" i="10"/>
  <c r="I50" i="10" s="1"/>
  <c r="T51" i="10"/>
  <c r="I51" i="10" s="1"/>
  <c r="T52" i="10"/>
  <c r="I52" i="10" s="1"/>
  <c r="T53" i="10"/>
  <c r="I53" i="10" s="1"/>
  <c r="T54" i="10"/>
  <c r="I54" i="10" s="1"/>
  <c r="T55" i="10"/>
  <c r="I55" i="10" s="1"/>
  <c r="T56" i="10"/>
  <c r="I56" i="10" s="1"/>
  <c r="T57" i="10"/>
  <c r="I57" i="10" s="1"/>
  <c r="T58" i="10"/>
  <c r="I58" i="10" s="1"/>
  <c r="T59" i="10"/>
  <c r="I59" i="10" s="1"/>
  <c r="T23" i="10"/>
  <c r="I23" i="10" s="1"/>
  <c r="U23" i="10"/>
  <c r="M23" i="10" s="1"/>
  <c r="T24" i="10"/>
  <c r="I24" i="10" s="1"/>
  <c r="U24" i="10"/>
  <c r="M24" i="10" s="1"/>
  <c r="T25" i="10"/>
  <c r="I25" i="10" s="1"/>
  <c r="U25" i="10"/>
  <c r="M25" i="10" s="1"/>
  <c r="T26" i="10"/>
  <c r="I26" i="10" s="1"/>
  <c r="U26" i="10"/>
  <c r="M26" i="10" s="1"/>
  <c r="T27" i="10"/>
  <c r="I27" i="10" s="1"/>
  <c r="U27" i="10"/>
  <c r="M27" i="10" s="1"/>
  <c r="T28" i="10"/>
  <c r="I28" i="10" s="1"/>
  <c r="U28" i="10"/>
  <c r="M28" i="10" s="1"/>
  <c r="T29" i="10"/>
  <c r="I29" i="10" s="1"/>
  <c r="U29" i="10"/>
  <c r="M29" i="10" s="1"/>
  <c r="T30" i="10"/>
  <c r="I30" i="10" s="1"/>
  <c r="U30" i="10"/>
  <c r="M30" i="10" s="1"/>
  <c r="T31" i="10"/>
  <c r="I31" i="10" s="1"/>
  <c r="U31" i="10"/>
  <c r="M31" i="10" s="1"/>
  <c r="T32" i="10"/>
  <c r="I32" i="10" s="1"/>
  <c r="U32" i="10"/>
  <c r="M32" i="10" s="1"/>
  <c r="T33" i="10"/>
  <c r="I33" i="10" s="1"/>
  <c r="U33" i="10"/>
  <c r="M33" i="10" s="1"/>
  <c r="T34" i="10"/>
  <c r="I34" i="10" s="1"/>
  <c r="U34" i="10"/>
  <c r="M34" i="10" s="1"/>
  <c r="T35" i="10"/>
  <c r="I35" i="10" s="1"/>
  <c r="U35" i="10"/>
  <c r="M35" i="10" s="1"/>
  <c r="T36" i="10"/>
  <c r="I36" i="10" s="1"/>
  <c r="U36" i="10"/>
  <c r="M36" i="10" s="1"/>
  <c r="T37" i="10"/>
  <c r="I37" i="10" s="1"/>
  <c r="U37" i="10"/>
  <c r="M37" i="10" s="1"/>
  <c r="T38" i="10"/>
  <c r="I38" i="10" s="1"/>
  <c r="U38" i="10"/>
  <c r="M38" i="10" s="1"/>
  <c r="U22" i="10"/>
  <c r="T22" i="10"/>
  <c r="H10" i="20" l="1"/>
  <c r="G10" i="20"/>
  <c r="G15" i="21"/>
  <c r="H15" i="21"/>
  <c r="I10" i="20"/>
  <c r="M22" i="10"/>
  <c r="J15" i="10"/>
  <c r="J16" i="10" s="1"/>
  <c r="I22" i="10"/>
  <c r="J10" i="10"/>
  <c r="J11" i="10" s="1"/>
  <c r="M60" i="10"/>
  <c r="I60" i="10"/>
  <c r="H15" i="10" l="1"/>
  <c r="G15" i="10"/>
  <c r="I15" i="10"/>
  <c r="I10" i="10"/>
  <c r="H10" i="10"/>
  <c r="G10" i="10"/>
</calcChain>
</file>

<file path=xl/sharedStrings.xml><?xml version="1.0" encoding="utf-8"?>
<sst xmlns="http://schemas.openxmlformats.org/spreadsheetml/2006/main" count="2001" uniqueCount="575">
  <si>
    <t>SCHOOLS AND SETTINGS - Reset and Recovery</t>
  </si>
  <si>
    <t>Risk Assessment</t>
  </si>
  <si>
    <t>Introduction:</t>
  </si>
  <si>
    <t>The following Risk Assessment document is designed to allow you to review and track your individual readiness to reopen your setting in line with COVID-19 requirements</t>
  </si>
  <si>
    <t>It is split into the following sections (one per tab):</t>
  </si>
  <si>
    <t>• Social distancing practicalities</t>
  </si>
  <si>
    <t>• Transition</t>
  </si>
  <si>
    <t>• Quality of education</t>
  </si>
  <si>
    <t>• Finance</t>
  </si>
  <si>
    <t>• Safeguarding</t>
  </si>
  <si>
    <t>• Building work and logistics</t>
  </si>
  <si>
    <t>• Pupils with SEND (including medical needs)</t>
  </si>
  <si>
    <t>• Recruitment and staffing</t>
  </si>
  <si>
    <t>• Emotional and behaviour considerations</t>
  </si>
  <si>
    <t>• Miscellaneous</t>
  </si>
  <si>
    <t>• Hygiene and cleanliness/health and safety</t>
  </si>
  <si>
    <t>• Additional (left blank for you to fill in)</t>
  </si>
  <si>
    <t>• Possible COVID-19 cases</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</si>
  <si>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</si>
  <si>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</si>
  <si>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</si>
  <si>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</si>
  <si>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</si>
  <si>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Additionally, please also bear in mind when filling this document out:</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</si>
  <si>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</si>
  <si>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</si>
  <si>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</si>
  <si>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</si>
  <si>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t>RISK ASSESSMENT LAYOUT</t>
  </si>
  <si>
    <t>The sections of the Risk Assessment are as follows:</t>
  </si>
  <si>
    <t>SUPPORTING GUIDANCE DOCUMENTS AND LINKS</t>
  </si>
  <si>
    <t>1 - Overall Guidance</t>
  </si>
  <si>
    <t>Provided to support this Risk Assessment, the below are embedded pdf files containing the latest government guidance surrounding school reopening from June 1st:</t>
  </si>
  <si>
    <t>Double click on the below icons to open the respective pdf:</t>
  </si>
  <si>
    <t>2020.05.11 Actions for education and childcare settings to prepare for wider opening from 1 June 2020 - GOV.UK</t>
  </si>
  <si>
    <t xml:space="preserve">2020.05.12 Initial planning framework for schools in England </t>
  </si>
  <si>
    <t>2020.05.11 Implementing protective measures in education and childcare settings - GOV.UK</t>
  </si>
  <si>
    <t>2020.05.11 Opening schools and settings to more pupils from 1 June_ for parents and carers - GOV.UK</t>
  </si>
  <si>
    <t>2 - Specific Links</t>
  </si>
  <si>
    <t>In addition to the above, we have also identified the below links to specific GOV guidance which may be of use in understanding specific risks and how to control / mitigate them.</t>
  </si>
  <si>
    <r>
      <t xml:space="preserve">(Note that there are </t>
    </r>
    <r>
      <rPr>
        <b/>
        <sz val="11"/>
        <color theme="1"/>
        <rFont val="Calibri"/>
        <family val="2"/>
        <scheme val="minor"/>
      </rPr>
      <t>several duplications</t>
    </r>
    <r>
      <rPr>
        <sz val="11"/>
        <color theme="1"/>
        <rFont val="Calibri"/>
        <family val="2"/>
        <scheme val="minor"/>
      </rPr>
      <t xml:space="preserve"> in the below links as some guidance was relevant across multiple areas):</t>
    </r>
  </si>
  <si>
    <t>TAB 1 - Social Distancing Practicalities</t>
  </si>
  <si>
    <t>Travel to and from school:</t>
  </si>
  <si>
    <t>Actions for education and childcare settings to prepare for wider opening from 1 June 2020</t>
  </si>
  <si>
    <t>Coronavirus (COVID-19): safer travel guidance for passengers</t>
  </si>
  <si>
    <t>Closure of educational settings: information for parents &amp; carers</t>
  </si>
  <si>
    <t>Social distancing:</t>
  </si>
  <si>
    <t>Beginning of school day:</t>
  </si>
  <si>
    <t>Opening schools for more children and young people: initial planning framework for schools in England</t>
  </si>
  <si>
    <t>Opening schools and educational settings to more pupils from 1 June: guidance for parents and carers</t>
  </si>
  <si>
    <t>School gates:</t>
  </si>
  <si>
    <t>Coronavirus (COVID-19): implementing protective measures in education and childcare settings</t>
  </si>
  <si>
    <t>Cloakroom:</t>
  </si>
  <si>
    <t>Assemblies:</t>
  </si>
  <si>
    <t>Social distancing in classrooms:</t>
  </si>
  <si>
    <t>Key workers and vulnerable pupils:</t>
  </si>
  <si>
    <t>Actions for Schools During COVID-19</t>
  </si>
  <si>
    <t>Supporting vulnerable children and young people during the coronavirus (COVID-19) outbreak</t>
  </si>
  <si>
    <t>Lining up:</t>
  </si>
  <si>
    <t>Social distancing at lunchtime:</t>
  </si>
  <si>
    <t>Social distancing at breaktimes:</t>
  </si>
  <si>
    <t>Toilets:</t>
  </si>
  <si>
    <t>Staff safety:</t>
  </si>
  <si>
    <t>Social distancing at the end of the day:</t>
  </si>
  <si>
    <t>Offsite trips:</t>
  </si>
  <si>
    <t>Coronavirus: travel guidance for educational settings</t>
  </si>
  <si>
    <t>Close proximity:</t>
  </si>
  <si>
    <t>School visitors:</t>
  </si>
  <si>
    <t>TAB 2 - Quality of Education</t>
  </si>
  <si>
    <t>Year end assessments:</t>
  </si>
  <si>
    <t>Coronavirus (COVID-19): school and college accountability</t>
  </si>
  <si>
    <t>Coronavirus (COVID-19): reducing burdens on educational and care settings</t>
  </si>
  <si>
    <t>SRE changes:</t>
  </si>
  <si>
    <t>Relationships education, relationships and sex education (RSE) and health education</t>
  </si>
  <si>
    <t>Y11/Y13 assessments:</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</si>
  <si>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</si>
  <si>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</si>
  <si>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</si>
  <si>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</si>
  <si>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</si>
  <si>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</si>
  <si>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</si>
  <si>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</si>
  <si>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Further details on exams and grades announced</t>
  </si>
  <si>
    <t>Managing exam expectations:</t>
  </si>
  <si>
    <t>Online learning:</t>
  </si>
  <si>
    <t>Coronavirus (COVID 19): online education resources</t>
  </si>
  <si>
    <t>Actions for schools during the coronavirus outbreak</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</si>
  <si>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</si>
  <si>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</si>
  <si>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</si>
  <si>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</si>
  <si>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TAB 3 - Safeguarding</t>
  </si>
  <si>
    <t>Safeguarding incidents:</t>
  </si>
  <si>
    <t>Coronavirus (COVID-19): safeguarding in schools, colleges and other providers</t>
  </si>
  <si>
    <t>Pupil abuse:</t>
  </si>
  <si>
    <t>https://www.warwickshire.gov.uk/schoolhealthandwellbeing</t>
  </si>
  <si>
    <t>Parents choosing to home educate:</t>
  </si>
  <si>
    <t>TAB 4 - SEND &amp; Medical Needs</t>
  </si>
  <si>
    <t>Underlying health conditions - students:</t>
  </si>
  <si>
    <t>Conducting a SEND risk assessment during the coronavirus outbreak</t>
  </si>
  <si>
    <t>guidance on shielding and protecting people defined on medical grounds as extremely vulnerable</t>
  </si>
  <si>
    <t>Guidance for young people on shielding and protecting people most likely to become unwell if they catch coronavirus</t>
  </si>
  <si>
    <t>Underlying health conditions - staff:</t>
  </si>
  <si>
    <t>SEND students:</t>
  </si>
  <si>
    <t>Help children with SEND continue their education during coronavirus (COVID-19)</t>
  </si>
  <si>
    <t>Return to school anxiety:</t>
  </si>
  <si>
    <t>Alternative provision:</t>
  </si>
  <si>
    <t>EHC and transport:</t>
  </si>
  <si>
    <t>SEND targets:</t>
  </si>
  <si>
    <t>Education, health and care needs assessments and plans: guidance on temporary legislative changes relating to coronavirus (COVID-19)</t>
  </si>
  <si>
    <t>TAB 5 - Emotional &amp; Behaviour</t>
  </si>
  <si>
    <t>Bereavement:</t>
  </si>
  <si>
    <t>WCC Counselling and bereavement services</t>
  </si>
  <si>
    <t>Students with emotional difficulties:</t>
  </si>
  <si>
    <t>Vulnerability to exclusion:</t>
  </si>
  <si>
    <t>EY children struggling to return to routine:</t>
  </si>
  <si>
    <t>Loss of social contact:</t>
  </si>
  <si>
    <t>Parental reluctance to send children back:</t>
  </si>
  <si>
    <t>TAB 6 - Hygiene &amp; H&amp;S:</t>
  </si>
  <si>
    <t>Hand washing:</t>
  </si>
  <si>
    <t>Coronavirus (COVID-19): guidance for educational settings</t>
  </si>
  <si>
    <t>Public Health England Horrid Hands E-Bug Resources</t>
  </si>
  <si>
    <t>Sneezing / coughing:</t>
  </si>
  <si>
    <t>COVID-19: cleaning of non-healthcare settings</t>
  </si>
  <si>
    <t>Keeping schools clean:</t>
  </si>
  <si>
    <t>TAB 7 - Possible COVID cases:</t>
  </si>
  <si>
    <t>Students showing symptons:</t>
  </si>
  <si>
    <t>Lack of PPE:</t>
  </si>
  <si>
    <t>Staff showing symptons:</t>
  </si>
  <si>
    <t>Staffing shortages:</t>
  </si>
  <si>
    <t>TAB 8 - Transition</t>
  </si>
  <si>
    <t>Transition Yr6 to Yr7:</t>
  </si>
  <si>
    <t>Sharing post-16 / uni / job etc info with Y11 / Y13:</t>
  </si>
  <si>
    <t>Timetabling issues:</t>
  </si>
  <si>
    <t>TAB 9 - Finance</t>
  </si>
  <si>
    <t>Cancelled trips:</t>
  </si>
  <si>
    <t>TAB 10 - Building Work &amp; Logistics</t>
  </si>
  <si>
    <t>Summer building work:</t>
  </si>
  <si>
    <t>Reductions / delays in public &amp; LA transport:</t>
  </si>
  <si>
    <t>TAB 11 - Recruitment &amp; Staffing</t>
  </si>
  <si>
    <t>Staff recruitment for September:</t>
  </si>
  <si>
    <t>WCC HR - CORONAVIRUS (COVID-19): STAFFING GUIDANCE FOR SCHOOLS</t>
  </si>
  <si>
    <t>NQT July completions:</t>
  </si>
  <si>
    <t>Induction for newly qualified teachers during the coronavirus outbreak</t>
  </si>
  <si>
    <t>TAB 12 - Miscellaneous</t>
  </si>
  <si>
    <t>Pupil uniform:</t>
  </si>
  <si>
    <t>Wrap around services:</t>
  </si>
  <si>
    <t>Staff training:</t>
  </si>
  <si>
    <t>Governor Support:</t>
  </si>
  <si>
    <t>Deferred admissions into Reception:</t>
  </si>
  <si>
    <t>School admissions: School starting age - GOV.UK</t>
  </si>
  <si>
    <t>Ofsted inspection recommencement:</t>
  </si>
  <si>
    <t>Ofsted: coronavirus (COVID-19) rolling update</t>
  </si>
  <si>
    <r>
      <t xml:space="preserve">1 - Social Distancing Practicalities        </t>
    </r>
    <r>
      <rPr>
        <sz val="10"/>
        <color theme="1"/>
        <rFont val="Calibri"/>
        <family val="2"/>
        <scheme val="minor"/>
      </rPr>
      <t>Note it is considered to be more challenging to ensure EY children comply with guidance in this section</t>
    </r>
  </si>
  <si>
    <t>NOTES</t>
  </si>
  <si>
    <t>RISK OVERALL</t>
  </si>
  <si>
    <t>RISK BREAKDOWN</t>
  </si>
  <si>
    <t>CURRENT:</t>
  </si>
  <si>
    <t>● All pre-populated risks / solutions are suggestions only. Please amend / add to for your setting</t>
  </si>
  <si>
    <t>LOW (1 - 4)</t>
  </si>
  <si>
    <t>MEDIUM (5 - 12)</t>
  </si>
  <si>
    <t>HIGH (13-25)</t>
  </si>
  <si>
    <t>OVERALL</t>
  </si>
  <si>
    <t>1 - Very low</t>
  </si>
  <si>
    <t>2 - Low</t>
  </si>
  <si>
    <t>3 - Medium</t>
  </si>
  <si>
    <t>4 - High</t>
  </si>
  <si>
    <t>5 - Very high</t>
  </si>
  <si>
    <t>● All identified risks must have Current and Future risk scores completed</t>
  </si>
  <si>
    <t>Likelihood</t>
  </si>
  <si>
    <t>● Do not delete data in columns I or M as these are formulas</t>
  </si>
  <si>
    <t>Severity</t>
  </si>
  <si>
    <t>● Do not add rows as the formulas will not be included</t>
  </si>
  <si>
    <t>● Do not enter any information below the bottom of the table</t>
  </si>
  <si>
    <t>FUTURE: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</si>
  <si>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</si>
  <si>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</si>
  <si>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</si>
  <si>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</si>
  <si>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</si>
  <si>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Formulas</t>
  </si>
  <si>
    <t>Don't delete</t>
  </si>
  <si>
    <t>Description of the risk /  Hazard / Challenge</t>
  </si>
  <si>
    <t>Who is at risk of harm</t>
  </si>
  <si>
    <t>How would these groups be harmed?</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</si>
  <si>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</si>
  <si>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</si>
  <si>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OVERALL CURRENT RISK level 1 - 25 (fills automatically)</t>
  </si>
  <si>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</si>
  <si>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</si>
  <si>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OVERALL FUTURE RISK level 1 - 25 (fills automatically)</t>
  </si>
  <si>
    <t>Assigned person to complete further actions</t>
  </si>
  <si>
    <t>Planned / Actual Completion date</t>
  </si>
  <si>
    <t>RAG Status of Further Actions</t>
  </si>
  <si>
    <t>Comments / Notes</t>
  </si>
  <si>
    <t>Links to relevant guidance / documents / sources of support</t>
  </si>
  <si>
    <t>(hide) Current Overall risk as number</t>
  </si>
  <si>
    <t>(hide) future risk as number</t>
  </si>
  <si>
    <t>Likelihood / prevalence of risk occurring</t>
  </si>
  <si>
    <t>Severity of Risk if it occurs</t>
  </si>
  <si>
    <t>Travel to and from School</t>
  </si>
  <si>
    <t>ALL</t>
  </si>
  <si>
    <t>Lack of social distancing or hygiene and coming into contact with virus</t>
  </si>
  <si>
    <t>Low numbers in school, all children travelling with parents in a car or walking.</t>
  </si>
  <si>
    <t>• Educate/inform parents and pupils about the need to recognise social distancing rules during their journey to and from school (schools can only partially control this)</t>
  </si>
  <si>
    <t>Headteacher</t>
  </si>
  <si>
    <t>1st June 2020</t>
  </si>
  <si>
    <t>Red</t>
  </si>
  <si>
    <t xml:space="preserve">Implementing protective measures in education and childcare settings </t>
  </si>
  <si>
    <t>Social distancing is more difficult on public transport</t>
  </si>
  <si>
    <t>LA transport for one child ensure advice is followed.</t>
  </si>
  <si>
    <t>• Liaise with bus and train companies if appropriate.
• Liaise with LA school transport to ensure their advice is followed and they are compliant with social distancing guidance
(walk or use car if this is an option)</t>
  </si>
  <si>
    <t>20th May 2020</t>
  </si>
  <si>
    <t>Amber</t>
  </si>
  <si>
    <t>Beginning of school day</t>
  </si>
  <si>
    <t>Children enter school without parent and clean heands with sanitser before enty into the building.</t>
  </si>
  <si>
    <t>• Pupils to come straight into school through a range of pre-determined entrances - hand sanitzer at door into building 
• Staff on duty to control access at gateway
•  gathering of pupils and/or parents on the playground
• Staggered start times for each bubble group, 2m markings outside, parents must drop off at the alloted time, create one way system for cars to move safely when dropping off</t>
  </si>
  <si>
    <t>Parents congregating at the gate (primary)</t>
  </si>
  <si>
    <t>No parent allowed to congregate</t>
  </si>
  <si>
    <t>• Stress with parents the government’s message about social distancing
• Set out clear expectations for drop off / pick up
• Leaflet for parents, social media campaign, advice and guidance on website making parents aware of the rationale for this.</t>
  </si>
  <si>
    <t>Green</t>
  </si>
  <si>
    <t>Cloakroom facilities</t>
  </si>
  <si>
    <t>N/A</t>
  </si>
  <si>
    <t>Cloakrooms will not be used</t>
  </si>
  <si>
    <t>• Close cloakroom facilities or restrict access for a limited number of pupils at a time</t>
  </si>
  <si>
    <t>Cleared and signed</t>
  </si>
  <si>
    <t>Assemblies</t>
  </si>
  <si>
    <t>Will be held in classrooms</t>
  </si>
  <si>
    <t>• Cancel assemblies or broadcast them into each classroom via Teams or Skype</t>
  </si>
  <si>
    <t>Staff</t>
  </si>
  <si>
    <t>Social distancing in classrooms</t>
  </si>
  <si>
    <t>Desks spaced 2m apart, removal of unwanted furniture to create more space,  verbal prompts, adult superivison</t>
  </si>
  <si>
    <t>• Reduce class sizes - maxiumum or 8 or 9 depending on the classroom at a social distance
(options: model that school will adopt will be dependednt on the uptake and the ability to grow as numbers as increase                                  All classrooms removed of unecessary furniture, soft furnishing and put inot storage.  Markers placed on floor to keep desks 2ms apart.               Limited equipment to be kept on the tables to be used only by the child so they do not get up from dest unless allowed</t>
  </si>
  <si>
    <t>Class Teacher</t>
  </si>
  <si>
    <t>Children of keyworkers and vulnerable pupils will need to be in school everyday</t>
  </si>
  <si>
    <t>Children enter and clean heands with sanitser before enty into the building.</t>
  </si>
  <si>
    <t>• This needs to be factored into planning, pupil numbers etc</t>
  </si>
  <si>
    <t>Present</t>
  </si>
  <si>
    <t>Lining-up</t>
  </si>
  <si>
    <t xml:space="preserve">N/A as so few children </t>
  </si>
  <si>
    <t>• Educate pupils about social distancing when lining-up  as numbers increase
• Use floor markers for younger pupils if possible
• Limit the need for lining-up</t>
  </si>
  <si>
    <t>As number of children increase the need for lining up will increase.</t>
  </si>
  <si>
    <t>Keeping pupils separate at lunchtime</t>
  </si>
  <si>
    <t>• Staggered lunchtimes/rotas
• Pupils to eat sandwiches in the classroom to cut down on movement
• Pupils who have school dinners in the dining hall to observe queuing rules and seating organised to provide the 2-metre gap</t>
  </si>
  <si>
    <t>Headteacher Lunctime staff</t>
  </si>
  <si>
    <t>Social distancing at breaktimes</t>
  </si>
  <si>
    <t>Chidren are reminded about social distanciing and sometimes given a desgnated area to play in.  Small group of children in school presently with adequate outside space.</t>
  </si>
  <si>
    <t>• Staggered breaks for different bubbles as numbers increase as outdoor area becomes more restricted
• Provide activities to ensure social distancing - skipping, drill exercise
• Provide additional supervision to ensure pupils observe social distancing - if staffng available</t>
  </si>
  <si>
    <t>All staff</t>
  </si>
  <si>
    <t>Social distancing - toilets</t>
  </si>
  <si>
    <t>Children going to the toilet</t>
  </si>
  <si>
    <t>• Staff limit the number of pupils to  one in, one out</t>
  </si>
  <si>
    <t>Staff safety - social distancing</t>
  </si>
  <si>
    <t>• Close the staff room but leave kitchen availabel for hot drinks (system in place)
• Staff to take breaks in their classroom 
• Cancel face-to-face staff meetings 
• Regular briefings via e mail 
• Hold meetings on line</t>
  </si>
  <si>
    <t>• Close the staff room.  Kitchen available for hot drinks etc
• Staff to take breaks in their classroom 
• Cancel face-to-face staff meetings 
• Regular briefings via e mail 
• Hold meetings on line</t>
  </si>
  <si>
    <t>Staff have had full input on decisions from the beginning to keep anxiety low.  Staff traning will be carried out if necessary.</t>
  </si>
  <si>
    <t>End of day procedures</t>
  </si>
  <si>
    <t>Children  clean hands  before going to 1  parent at the gate.</t>
  </si>
  <si>
    <t>• Staggered times for exit at the end of the day 
• Parents to observe social distancing rules when waiting for their child on the playground 
• Leave the school grounds in a timely and orderly manner
• If possible, parents to remain in cars</t>
  </si>
  <si>
    <t>Social distancing - trips and events off site</t>
  </si>
  <si>
    <t>• Cancel all off-site events including swimming sessions, school trips and local visits</t>
  </si>
  <si>
    <t>Social distancing if parents are in school</t>
  </si>
  <si>
    <t>• Cancel parents’ evening and special assemblies/concerts
• Arrange meetings with parents online</t>
  </si>
  <si>
    <t>Close proximity of staff and pupils</t>
  </si>
  <si>
    <t>Teachers following the correct guidleines for social distancing, form children and other staff.  Limiting numbers in classrooms and office</t>
  </si>
  <si>
    <t xml:space="preserve">• Advice and guidance for staff on how to maintain the required physical distance when speaking to pupils in the classroom
• Staff to observe the same rules as pupils when lining up and leading the class to another area of the school 
• Limit movement around the classroom (monitor from the front of the room) 
• Guidance needed for teachers when pupils need help, eg to apply first aid. Limit contact. </t>
  </si>
  <si>
    <t>Visitors to school</t>
  </si>
  <si>
    <t>Limit vistors on site and to times when children are not in school.  To be supervised by a member of staff at all times.</t>
  </si>
  <si>
    <t>• Limit all but essential visitors to school and do not allow any visitors into school if they are displaying COVID symptoms
• Produce clear guidance for any contractors if they have to make essential site visits, including, use of PPE, access on site only when pupils are not in school etc</t>
  </si>
  <si>
    <t xml:space="preserve">Procedure in place already in the school </t>
  </si>
  <si>
    <t>END OF TABLE - DO NOT ENTER INFO BELOW HERE</t>
  </si>
  <si>
    <t>2 - Quality of Education</t>
  </si>
  <si>
    <t>How do we compensate for the gaps in pupils’ knowledge and skills that will have developed following their extended absence from school?</t>
  </si>
  <si>
    <t>Children recognised by staff in this vunerable group</t>
  </si>
  <si>
    <t>Incease in the gap with peers.  Negative impact on progress and outcomes in the future.</t>
  </si>
  <si>
    <t>Teachers have ensured they have tailored the online learningto ensure  this highlighted children reciece extra guidence with their leaning.  Staff are avalable during the school day via emai to support parentsand if necessary by phone. Some vunerables ar in school with the keyworker children and recieiving extra support.</t>
  </si>
  <si>
    <t>• Identify key component knowledge and skills within individual year groups and subjects areas (ie the non-negotiables) 
• Prioritise these when pupils return to school (if pupils return before the summer break, these gaps can start to be filled then, if not a period of time in the first half of the autumn term will need to be allocated to this before beginning the following year’s planned curriculum) 
• Baseline pupils on re-entry in an efficient, timely manner, so as not to further delay teaching and learning 
• Take into account the online learning that pupils may have engaged in during the school closure (in some areas there may have been a high level of engagement and this should not be ignored) 
• Use pupil premium funding to provide disadvantaged pupils with more intensive/catch up  support
• Provide in school intervention
• Target those pupils with greatest need of additional support</t>
  </si>
  <si>
    <t>Ongoing since lockdown</t>
  </si>
  <si>
    <t>School have clear processes in place to identify and monitor these children.  Baselines will bea carried out when they return which will inform the schools future planning</t>
  </si>
  <si>
    <t>Starting points for September may be unclear as end-of-year assessments may not be carried out if pupils do not return before the summer break</t>
  </si>
  <si>
    <t>All children</t>
  </si>
  <si>
    <t>Gaps in learning having an impact on progress and outcomes</t>
  </si>
  <si>
    <t>Online learning has been taiored by the staff to followour curriculum plan for the period of lockdown.  We have used materials famlier to the children and accessibleto parents.  From survey carried out in april 29 ot of 30 responses were postitive.</t>
  </si>
  <si>
    <t>• If pupils return to school before the summer break teachers can assess pupils at the end of the year 
• If this is not the case, transition meetings between staff will be vital to share pupils’ work/ and/or the most recent assessments 
• This should be done online</t>
  </si>
  <si>
    <t>Baselines will be carried out in September or before if possible and plans will be put in place by the staff to support where necessary.</t>
  </si>
  <si>
    <t>End of year reports will contain limited information if pupils do not return before the summer break</t>
  </si>
  <si>
    <t>Mid year reports completed just before lockdown with a parents evening as well.</t>
  </si>
  <si>
    <t>• Teachers to produce the reports with the information they currently have 
• school leaders to provide information to parents explaining that the report is limited and contains information that was accurate up to the point that the school closed</t>
  </si>
  <si>
    <t>Preparations for the changes to SRE that come into effect in September 2020 eg communication with parents on hold</t>
  </si>
  <si>
    <t>CPD will be required to support staff with the changes</t>
  </si>
  <si>
    <t>• The introduction of the new SRE requirements may need to be delayed and put on the school’s improvement plan
• Set up online meetings and surveys to communicate with parents</t>
  </si>
  <si>
    <t>Headteacher SLT</t>
  </si>
  <si>
    <t xml:space="preserve">https://assets.publishing.service.gov.uk/government/uploads/system/uploads/attachment_data/file/805781/Relationships_Education__Relationships_and_Sex_Education__RSE__and_Health_Education.pdf </t>
  </si>
  <si>
    <t xml:space="preserve">Ensuring that teacher assessed results for Y11 and Y13 pupils/students are accurate and decided upon following a transparent and rigorous process </t>
  </si>
  <si>
    <t>• Leaders to ensure that the necessary time, guidance and level of rigour is provided for the allocating and ranking of grades within and across relevant departments in line with guidance from Ofqual 
• in-house moderation to be evidenced and opportunities for moderation with other schools optimised</t>
  </si>
  <si>
    <t>Managing expectations for ‘I planned to work harder than I did in my mock exams’ pupils/students from Y11 and Y13 (there may be a negative reaction from these pupils/students and their families when they receive their teacher-assessed results). There is likely to be a higher volume of appeals.</t>
  </si>
  <si>
    <t>• Ensure that pupils/students and their families understand how final results have been decided
• Remind them that teachers cannot take into account what pupils/students ‘planned to do’ 
• Organise ‘results day’ so that social distancing can be observed.
• Ensure that pupils and parents or carers can discuss the final results with key staff – online if possible.</t>
  </si>
  <si>
    <t xml:space="preserve">Online or home learning may need to continue for some pupils, running alongside return to school for other pupils. </t>
  </si>
  <si>
    <t>Children and Staff</t>
  </si>
  <si>
    <t>Increasing workload on teachers.  Ensure conistancy for children</t>
  </si>
  <si>
    <t>Online learning is used in school already with Key worker and cunerable children as part  of the daily routine.</t>
  </si>
  <si>
    <t>• Make sure teacher workload is managed well
• Plan a bridging unit that pupils in school and at home could all work on at the same time</t>
  </si>
  <si>
    <t>1st June</t>
  </si>
  <si>
    <t>As we have classes with split year groups we need to be especially careful to snsure the teacher workload is monitored.  Teachers given time to respond to the needs of the online leaners.</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</si>
  <si>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</si>
  <si>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</si>
  <si>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Children</t>
  </si>
  <si>
    <t>Incidents may be harmful to the childs physcial, mental and emotional wellbeing.</t>
  </si>
  <si>
    <t>Both DSL are available if needed and have been in contact with outside agencies .  Database has been maintained since lock down of any  issues arising.  All vunerables are contacted weekly and staff monitor.</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</si>
  <si>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</si>
  <si>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DSL</t>
  </si>
  <si>
    <t>Ongoing</t>
  </si>
  <si>
    <t>Pupils may have suffered forms of abuse during lockdown and they have not had the opportunity to disclose these to anyone</t>
  </si>
  <si>
    <t>Staff and children</t>
  </si>
  <si>
    <t>Incidents may be harmful to the childs physcial, mental and emotional wellbeing.  Change in behaviour.</t>
  </si>
  <si>
    <t>Any reported incidents have been recorded by DSL</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</si>
  <si>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</si>
  <si>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Support will conti ue to be given wherever necessary with help of resources from LA</t>
  </si>
  <si>
    <t>Some parents may choose to home educate rather than have their children return to schools.</t>
  </si>
  <si>
    <t>Incidents will not be reported and child remains at risk</t>
  </si>
  <si>
    <t>Vigilantt monitoring by staff and any concerns are escalated to DSL.  Phonecalls are made.</t>
  </si>
  <si>
    <t xml:space="preserve">• Talk to parents about the reasons for their decision. 
• Provide information to parents about how the curriculum will be adapted if necessary to address pupils’ needs post-COVID -19.
• Alert the local authority </t>
  </si>
  <si>
    <t>DSL Staff</t>
  </si>
  <si>
    <t>June 1st</t>
  </si>
  <si>
    <t>Work with parents as guidence and situation changes in school to support the parents decision</t>
  </si>
  <si>
    <t>4 - Pupils with SEND (including medical needs)</t>
  </si>
  <si>
    <t>Pupils with underlying health conditions are at a higher level of risk</t>
  </si>
  <si>
    <t>If child becomes ill the affects could be severe</t>
  </si>
  <si>
    <t>No children in school with underlying health conditions</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</si>
  <si>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</si>
  <si>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This may alter if a child returns, but at present no indication of these children retunign to schook at present - parental choice</t>
  </si>
  <si>
    <t>Staff with under-lying health conditions and/or pregnant staff are at a higher level of risk</t>
  </si>
  <si>
    <t>Staff member coulld uffer severe symptons</t>
  </si>
  <si>
    <t>No staff members in school with underlying health conditions.  1  member remains at home but working remotley full time</t>
  </si>
  <si>
    <t>• Seek medical guidance that may recommend that the staff member remains at home</t>
  </si>
  <si>
    <t>May alter but no plans to change working arrangement presently.</t>
  </si>
  <si>
    <t>Some pupils with SEND:
- may have no awareness of space
- may spit, scratch or bite
- may require intimate care, incl. on-site nursing (hence social distancing cannot be implemented)</t>
  </si>
  <si>
    <t>Staff and Children</t>
  </si>
  <si>
    <t>Due to poor social distancing and behaviourvisur could be tranmitted.</t>
  </si>
  <si>
    <t>A risk assessment has been completed for all SEND chidren in school and been sent to LA.</t>
  </si>
  <si>
    <t>• Risk assessments to be updated to reflect the additional measures that will need to be followed in relation to these challenges (this may include the use of PPE) with specific reference to staffing requirements</t>
  </si>
  <si>
    <t>Headteacher SENCO</t>
  </si>
  <si>
    <t>Sudden announcement of a return to school for ASC pupils will cause anxiety</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</si>
  <si>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</si>
  <si>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Alternative provision is not available in the short term for pupils with SEMH difficulties</t>
  </si>
  <si>
    <t>• Provide pupils who attend AP with extra in-school support to help them manage their emotions and mental health</t>
  </si>
  <si>
    <t xml:space="preserve">LA organised transport to and from school for pupils with EHCPs has stopped </t>
  </si>
  <si>
    <t>• Can parents provide the transport short term?
• If there is a surplus of staff in school, can they provide transport in line with safeguarding procedures?</t>
  </si>
  <si>
    <t>Work towards individual SEND targets has stopped and slipped back</t>
  </si>
  <si>
    <t>Children may not reach the targets set</t>
  </si>
  <si>
    <t>Work sent in by parents monitored and commented on by staff.  Adapatation is made if required.  Further support givien by reosurces from the EP services</t>
  </si>
  <si>
    <t>• Timely assessment of pupils linked to their specific targets on return to school – short, sharp interventions planned throughout the day and week to make up for lost learning and accelerate progress towards individual targets</t>
  </si>
  <si>
    <t>Baseline assessments will be carried out to ensure targeted intervention can be put in place</t>
  </si>
  <si>
    <t>Medicines in school may become out-of-date</t>
  </si>
  <si>
    <t>All medicines were returned to parents before lockdown.  There are none in school.</t>
  </si>
  <si>
    <t>• An appointed member of staff (possible admin staff) to check all medications and inform parents/necessary bodies if they need to be replaced.</t>
  </si>
  <si>
    <t>National guidance – Public health; local guidance – school nurse service.</t>
  </si>
  <si>
    <t>5 - Emotional and Behavioural Considerations</t>
  </si>
  <si>
    <t>Some pupils may have experienced a bereavement in their family during the school’s closure (possibly in relation to COVID-19)</t>
  </si>
  <si>
    <t>Parents and Children</t>
  </si>
  <si>
    <t xml:space="preserve">Emotional and mental wellbeing </t>
  </si>
  <si>
    <t>Child  supported with  resources available in school and emailed in school.  Headteacher ringing to check on families.</t>
  </si>
  <si>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t>
  </si>
  <si>
    <t>Pupils with social and emotional difficulties may struggle with managing their behaviour when returning to school and the routines of school life (particularly pupils who attend PRUs)</t>
  </si>
  <si>
    <t>Social distancing  will be difficult to maintain and therefore increasing risk</t>
  </si>
  <si>
    <t>Risk assessments have been carried out for children in school with these concerns.</t>
  </si>
  <si>
    <t>• Ensure that these pupils are closely monitored and provided with the relevant support to help them to manage their emotions (ie prevention is better than cure)</t>
  </si>
  <si>
    <t>Further risk asessments maybe required as more children come into school</t>
  </si>
  <si>
    <t>Some pupils may be more vulnerable to exclusion. Your behaviour policy may need to be reviewed to reflect the additional support needs of your pupils?</t>
  </si>
  <si>
    <t>Staff adhereing to present behaviour policy.</t>
  </si>
  <si>
    <t>• Identify the particular pupils who could be vulnerable to exclusion.
• Facilitate a phased return to meet their needs.
• Review your behaviour policy to reflect the additional support you might be providing.</t>
  </si>
  <si>
    <t>Headteacher SLT and staff</t>
  </si>
  <si>
    <t>Alterations need to be made to policy and agreed by Governors and Staff</t>
  </si>
  <si>
    <t>EY children may struggle with the return to routine and full-time education (almost like a second September start)</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</si>
  <si>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</si>
  <si>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Headteacher and staff</t>
  </si>
  <si>
    <t>Some pupils will not have had any social contact with anyone out of their immediate family (some may not even have had the use of social media) and hence seeing their friends may be emotionally overwhelming</t>
  </si>
  <si>
    <t>Mental and Emotional wellbeing</t>
  </si>
  <si>
    <t>Staff aware of childrens needs in school and supporting through available resources to help explain the situation.  Work with parents to help the children prepare to return.</t>
  </si>
  <si>
    <t>• Plan some social ‘catching up’ time for pupils and their friends that observe social distancing rules (almost a type of speed dating/rotational activity) so that they are emotionally prepared to learn</t>
  </si>
  <si>
    <t>Headteacher and Staff</t>
  </si>
  <si>
    <t>Some parents may be reluctant to send their children back to school because of the risk of infection and bringing the virus back into the family home</t>
  </si>
  <si>
    <t>Increased anxiety as away for a longer period from school</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</si>
  <si>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</si>
  <si>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</si>
  <si>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6 - Hygiene / Cleanliness and Health &amp; Safety</t>
  </si>
  <si>
    <t>Maintaining regular levels of hand washing/hygiene</t>
  </si>
  <si>
    <t>ALL in school</t>
  </si>
  <si>
    <t xml:space="preserve">Increased chance of transmission of virus  </t>
  </si>
  <si>
    <t>Posters in school, routine established for children and staff.  Provison of the required supplies are monitored.  Staff monitor the children</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</si>
  <si>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</si>
  <si>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Headteacher Caretaker</t>
  </si>
  <si>
    <t>National guidance
Local – supplies of hand gel</t>
  </si>
  <si>
    <t xml:space="preserve">When pupils sneeze or cough they will spread germs/bacteria, especially younger pupils/children </t>
  </si>
  <si>
    <t>Posters in school, routine established for children and staff.  Staff monitor the children</t>
  </si>
  <si>
    <t>• As many schools do already, educate children and pupils about the need to cough/sneeze into a tissue or their elbow – dispose of tissue in a bin and wash hands for 20 seconds</t>
  </si>
  <si>
    <t>Headteacher Staff</t>
  </si>
  <si>
    <t>National guidance
Local – consistent messages, frequent reminders through social media</t>
  </si>
  <si>
    <t>Keeping the school clean to a higher level of cleanliness</t>
  </si>
  <si>
    <t>We have one caretaker who has worked tirelessly everyday to ensure the cleanliness of the school.</t>
  </si>
  <si>
    <t>• Cleaners to act upon guidance normally linked to ‘deep cleans’ as part of their daily procedures (ie a focus on door handles, toilets, changing room, toys in the EY, etc) 
• Pupils to clean IT equipment (esp keyboards, mice) with anti-bacterial wipes after use</t>
  </si>
  <si>
    <t>National guidance
Local – supplies of wipes, consistent messages to cleaners and caretakers.</t>
  </si>
  <si>
    <t>What if there are a shortage of cleaners due to self-isolation or illness?</t>
  </si>
  <si>
    <t>ALL in school Staff especially</t>
  </si>
  <si>
    <t>Outside staff coming in the the school bubble to clean</t>
  </si>
  <si>
    <t>• Leaders to identify if this is the case in advance of re-opening so they are pre-warned
• Individual cleaners may be able to extend their hours or work more flexibly if other cleaners are absent (eg working before and after school operating hours)
• If cleaners are provided by a traded service, does the company have capacity to recruit additional staff/cover for absences?
• Check terms of the contract , if appropriate</t>
  </si>
  <si>
    <t>Headteacher Admin</t>
  </si>
  <si>
    <t>When required</t>
  </si>
  <si>
    <t>National guidance
Local H&amp;S guidance</t>
  </si>
  <si>
    <t>How can schools limit the ‘surfaces’ that are shared between home and school?</t>
  </si>
  <si>
    <t>All in school</t>
  </si>
  <si>
    <t>Increased risk of transmission</t>
  </si>
  <si>
    <t>Nothing from home allowed into school, apart from lunchbox and water bottle.</t>
  </si>
  <si>
    <t>• All correspondence out of school to be uploaded to the website and correspondence into school to come via a phone call or e mail
• All monetary transactions to be done via bank transfer whenever possible</t>
  </si>
  <si>
    <t>Details need to be in the letter to parents so they are clear on any new procedures.</t>
  </si>
  <si>
    <t>7 - Possible COVID-19 Cases</t>
  </si>
  <si>
    <t>Pupil begins to show symptoms when in school (cough and/or temperature developing)</t>
  </si>
  <si>
    <t>Increased risk of transmission of virus</t>
  </si>
  <si>
    <t>Children are removed from group and parent collect.</t>
  </si>
  <si>
    <t>• Pupil isolated and sent home as soon as possible 
• Parents of classmates informed (similar system to headlice alerts) so they can be extra vigilant with their monitoring</t>
  </si>
  <si>
    <t>Make procedure clear in letter to parents and set up an isolation room/area.</t>
  </si>
  <si>
    <t>National guidance</t>
  </si>
  <si>
    <t>We do not have any PPE in school and we may require this if pupils develop symptoms and need assistance (particularly pupils with SEND)</t>
  </si>
  <si>
    <t>LA have already provided school with grab bags.  Other PPE requirements have been ordered and some received in school.</t>
  </si>
  <si>
    <t>• Research where PPE can be purchased and provide stocks for individual schools based on the number of pupils who attend
• This could be centralised to hubs of schools (consortia), MAT leaders, or the LA – PPE should not be required routinely in schools for general purposes</t>
  </si>
  <si>
    <t>National guidance
Local authority procurement might be an option?</t>
  </si>
  <si>
    <t>Member of staff begins to show symptoms when in school (cough and/or temperature developing)</t>
  </si>
  <si>
    <t>Staff member sent home immediately and other staff informed.  Deep clean.</t>
  </si>
  <si>
    <t>• Member of staff isolated and sent home and encouraged to use the DfE website to arrange a test (may then be able to return to work if negative)</t>
  </si>
  <si>
    <t>Staffing shortages as a result of staff self-isolating</t>
  </si>
  <si>
    <t>Workload on staff in school increasing , childrens time in school limited</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</si>
  <si>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 if this is common practice.</t>
  </si>
  <si>
    <t>8 - Transition</t>
  </si>
  <si>
    <t>Transition into EY</t>
  </si>
  <si>
    <t>Pupils /parents/ staff</t>
  </si>
  <si>
    <t>uncertainty leading to increased anxiety</t>
  </si>
  <si>
    <t xml:space="preserve">None </t>
  </si>
  <si>
    <t>• Phone calls / virtual face to face meetings between the school and the parent/carer – information pack (including a range of photos of the school/setting and key members of staff) posted to the home address/sent electronically school tour created electronically 
• Share information from parent/carer electronically if possible.</t>
  </si>
  <si>
    <t>Head teacher / EYFS team</t>
  </si>
  <si>
    <t>Transition into Y1</t>
  </si>
  <si>
    <t xml:space="preserve">pupils  </t>
  </si>
  <si>
    <t xml:space="preserve">Increased anxiety as not ready for next stage of education. </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</si>
  <si>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</si>
  <si>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Y1 teacher / EYFS team</t>
  </si>
  <si>
    <t>end of summer term</t>
  </si>
  <si>
    <t>National guidance re social distancing
Information packs – school level information
Local and national guidance on curriculum adaptations – ‘recovery curriculum’.</t>
  </si>
  <si>
    <t>Transition into other year groups within the same school</t>
  </si>
  <si>
    <t>pupils</t>
  </si>
  <si>
    <t>increased anxiety</t>
  </si>
  <si>
    <t>Stable staffing (except for eyfs), small school so staff familiar to children. Current y4 previously taught by y5 teacher. y1/3/5 will be with same teacher.</t>
  </si>
  <si>
    <t>• If pupils start to return before the summer break, they will be able to meet their new teacher in a manner that respects social distancing.
• If not, teachers to produce a letter/information leaflet for  parents/carers and children sharing information in relation to their new year group
• Set a summer break task(s) that can be celebrated and revisited in the autumn term.</t>
  </si>
  <si>
    <t>All teaching staff</t>
  </si>
  <si>
    <t>Transition from Y6 to Y7</t>
  </si>
  <si>
    <t>pupils / parents</t>
  </si>
  <si>
    <t>increased anxiety around transition. Provision for SEND not in place</t>
  </si>
  <si>
    <t xml:space="preserve">Discussions already taking place with high schools for SEND children.  Transition work via EP taking place. </t>
  </si>
  <si>
    <t xml:space="preserve">• Phone calls between relevant primary school and secondary school staff (inc SENCos) (already taking place)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</si>
  <si>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Y6 / high school transition staff</t>
  </si>
  <si>
    <t>National guidance 
Local guidance re transition</t>
  </si>
  <si>
    <t>Sharing information with Y11 / Y13 students in relation to Post 16 options/ university/job/apprenticeships/independent living</t>
  </si>
  <si>
    <t>NA</t>
  </si>
  <si>
    <t>• If Y11 / Y13 students return to school before the summer break information can be shared in a manner that respects social distancing rules 
• If not, secondary school staff to contact pupils (phone calls/e mails/facetime) to make them aware of options, application procedures, signposting, etc being aware of deadlines 
(ensure that information is also shared with parents/carers)
• Ensure disadvantaged pupils receive targeted support/careers IAG</t>
  </si>
  <si>
    <t>Transition into specialist provision where a place has been secured</t>
  </si>
  <si>
    <t>Discussions already taking place. Pupil familiar with new setting.</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</si>
  <si>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</si>
  <si>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Issues with timetabling for the next academic year because pupils may not have selected their GCSE options and time is ticking on</t>
  </si>
  <si>
    <t>• Ensure pupils are provided with all the necessary information required to inform their selection of GCSE options
• Teachers (form tutors) to hold ono-to-one telephone conversations with pupils in relation to the selection of options (bearing in mind the pupils’ strengths and interests, so that appropriate selections are made and appropriate guidance given)</t>
  </si>
  <si>
    <t>9 - Finance</t>
  </si>
  <si>
    <t xml:space="preserve">The budget for 2020/2021 has not been set because the finance committee has been unable to meet </t>
  </si>
  <si>
    <t>This has been set already as virtual  Governors meeting has been held.</t>
  </si>
  <si>
    <t>• Governing bodies to arrange virtual meetings so that quorate meetings can be arranged</t>
  </si>
  <si>
    <t>Extension to budget setting deadlines confirmed by WCC</t>
  </si>
  <si>
    <t>Cancelled trips need to be refunded, but venues/coach companies have not yet issued refunds</t>
  </si>
  <si>
    <t>YR6 residential has been dealt with by office manager</t>
  </si>
  <si>
    <t>• Reimburse the money to families as they may be in financial difficulty and this will maintain positive relationships (the school should be able to secure refunds in the long term)</t>
  </si>
  <si>
    <t>10 - Building Work &amp; Logistics</t>
  </si>
  <si>
    <t>Will summer building work still go ahead?</t>
  </si>
  <si>
    <t>• Liaise with building firm to ascertain their current working procedures.
• Is it possible to bring work forward whilst the school is partially closed to most pupils, or move back to October half term?</t>
  </si>
  <si>
    <t>National guidance re contract management during COVID-19.</t>
  </si>
  <si>
    <t>There will be a backlog/delay in the ordering of food for school dinners if there is a sudden re-opening of schools</t>
  </si>
  <si>
    <t>This is under the control of Educaterers which have been in contact and school is updating.</t>
  </si>
  <si>
    <t>• Kitchen staff to put together provisional food orders based upon a range of hypothetical scenarios number of pupils returning at any given time, so that they can be processed as soon as an opening/partial opening is announced. School kitchens may need to provide packed lunches in the short term as we do not want to delay the opening of schools if at all possible</t>
  </si>
  <si>
    <t>National guidance eg FSMs
Local negotiations/arrangements with Educaterers, if relevant.</t>
  </si>
  <si>
    <t>There may be a shortage of disposable stock in school (hand towels, tissues, etc)</t>
  </si>
  <si>
    <t>Lack of protection so increased risk of tranmission of virus</t>
  </si>
  <si>
    <t>Levels of supplies closely monitored and orders placed when needed.</t>
  </si>
  <si>
    <t>• Schools to order these now so that it is not an issue when the school re-opens</t>
  </si>
  <si>
    <t>Reduced public transport service and a delay in the restart of LA organised transport may restrict/delay the ability to get all pupils into school</t>
  </si>
  <si>
    <t>• Liaise with LA-operated transport companies to ensure they have enough notice to restart their services safely,
• Develop an action plan which identifies and  assesses the risks and mitigations
• Relax normal expectations re attendance and punctuality where necessary and where problems are legitimate</t>
  </si>
  <si>
    <t>11 - Recruitment &amp; Staffing</t>
  </si>
  <si>
    <t>New staff need to be recruited for September</t>
  </si>
  <si>
    <t>Candidates and Panel</t>
  </si>
  <si>
    <t>Heightened anxiety as not normal procedures can occur for candidates and panel</t>
  </si>
  <si>
    <t>Headteacher been available to talk to possible applicants as no visit and online interviews, will be carried out for EYFS teacher</t>
  </si>
  <si>
    <t>•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</si>
  <si>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Headteacher Governors</t>
  </si>
  <si>
    <t>By end of May</t>
  </si>
  <si>
    <t>Applications have closed  and the next stages to be planned.</t>
  </si>
  <si>
    <t>Can current NQTs complete their NQT year by July, or will it need to be extended?</t>
  </si>
  <si>
    <t>• School leaders to liaise with the LA/ITE providers to gain clarification on this matter as it may be making current NQTs feel anxious and uncertain about their futures</t>
  </si>
  <si>
    <t>Staff induction</t>
  </si>
  <si>
    <t>Heightened anxiety as not normal procedures in place.</t>
  </si>
  <si>
    <t>Will be needed for September</t>
  </si>
  <si>
    <t>• This will need to be done online
• Allocate a ‘buddy’ for each new starter
• Arrange a visit to the school when social distancing can be observed</t>
  </si>
  <si>
    <t xml:space="preserve">Headteacher  </t>
  </si>
  <si>
    <t>By Sept 2020</t>
  </si>
  <si>
    <t>12 - Miscellaneous</t>
  </si>
  <si>
    <t>Pupils’ uniforms are no longer suitable and families are reluctant (or unable) to buy new ones before September</t>
  </si>
  <si>
    <t>Children are coming to school in non school uniform as easier for washing.</t>
  </si>
  <si>
    <t>• Where necessary, relax school uniform rules for a fixed period of time
• Make uniform items available for purchase in school
• Use contactless payments if possible</t>
  </si>
  <si>
    <t>Wrap around services – before and after clubs, breakfast club etc.</t>
  </si>
  <si>
    <t>• How can schools provide before and after school provision safely, within social distancing guidelines?
• Reintegration of furloughed staff – what are the conditions/processes?</t>
  </si>
  <si>
    <t>National guidance
HR support</t>
  </si>
  <si>
    <t>Summer Schools for disadvantaged pupils</t>
  </si>
  <si>
    <t>• Can catch up sessions be delivered electronically? 
• How can pupils be supported remotely to adjust to secondary school?
• What funding is available to support this process?</t>
  </si>
  <si>
    <t>National guidance on use of Yr7 catch up and/or PP?</t>
  </si>
  <si>
    <t>Additional support and guidance for specific groups of pupils such as:
• EAL pupils
• Newly arrived to the UK
• Refugees
• Families with no recourse to public funds (NRPF)</t>
  </si>
  <si>
    <t>• Assess the likelihood of your school receiving new pupils from these communities
• Plan support, induction and training for staff if appropriate
• Ensure a welcome procedure is in place for new families, which includes access to translated advice about social distancing</t>
  </si>
  <si>
    <t>Local guidance from community groups
Public Health guidance</t>
  </si>
  <si>
    <t xml:space="preserve">Staff training implications </t>
  </si>
  <si>
    <t>• Staff will need to be trained in new procedures and practices such as use of PPE, monitoring social distancing etc.</t>
  </si>
  <si>
    <t>Public health guidance.
School nurse service?</t>
  </si>
  <si>
    <t xml:space="preserve">Governors may be called upon to support leaders for example in appeals, challenging situations or communication with parents </t>
  </si>
  <si>
    <t>• Governors should ensure that all school policies are up-to-date, reflecting the latest national and local guidance. 
• Behaviour, attendance, safeguarding, social distancing, risk assessments will all need to be reviewed.</t>
  </si>
  <si>
    <t>Local and national guidance from  Governor Support services and the NGA.</t>
  </si>
  <si>
    <t>Admissions – some parents may request to defer their child’s place in Reception until the following year</t>
  </si>
  <si>
    <r>
      <t xml:space="preserve">•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</si>
  <si>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Local guidance – admissions and appeals team</t>
  </si>
  <si>
    <t>Will Ofsted inspections begin as soon as schools return?</t>
  </si>
  <si>
    <t>• This will be dependent on direction from the DfE.</t>
  </si>
  <si>
    <t>National guidance from DfE</t>
  </si>
  <si>
    <t>13 - Additional</t>
  </si>
  <si>
    <t>OVERALL RISK CATEGORISATION</t>
  </si>
  <si>
    <t>Likelihood / Prevalence</t>
  </si>
  <si>
    <t>Very low</t>
  </si>
  <si>
    <t>Low</t>
  </si>
  <si>
    <t>Medium</t>
  </si>
  <si>
    <t>High</t>
  </si>
  <si>
    <t>Very high</t>
  </si>
  <si>
    <t>SEVERITY</t>
  </si>
  <si>
    <t>LOW</t>
  </si>
  <si>
    <t>MEDIUM</t>
  </si>
  <si>
    <t>HIGH</t>
  </si>
  <si>
    <t>** CATEGORY **</t>
  </si>
  <si>
    <t>Anxiety of not being abl to be dressed correctly</t>
  </si>
  <si>
    <t>Anxiety of how this will be conducted and judge in the crrent climate</t>
  </si>
  <si>
    <t>one vunverable child travelling by taxi company known to school, set up by social worker.</t>
  </si>
  <si>
    <t>Expectations will be sent out to parents in a letter before returning to school.  Risl wil oncrese as more people travel into school form different locations.</t>
  </si>
  <si>
    <t>Issues still with the road directly outside school - safety of parent and child.  Area is also a bottle neck and may need to look at one way system - working with community to ensure this would be possible.  As numbers increase the impact and risk increases.</t>
  </si>
  <si>
    <t>Clear signing. Required and strict expectations especially as numbers increase, making it more rsisky.</t>
  </si>
  <si>
    <t>Schools have organised space for safe storage of unwanted furntiture.  Every classroom will be set ready so as numbers increase we are ready to open further bubbles.  Concern as numbers increase social distancing will become more difficult due to the lack of space on site.  This may alter the timetables in school putting a stress on staff to ensure there is cover for increasing bubbles.</t>
  </si>
  <si>
    <t>We will continue to woork as we have with this bubble of children.  Adapt as some may leave this bubble to join the year group bubble.  Will this be possible as provision changes?  Key worker numbers are the biggest increase in the school provision needs for parents as from the first June.  New children joining the group.</t>
  </si>
  <si>
    <t>Hot lunches still be dei=cided upon, as depends on numbers.  Increase in numbers will have an impact on routine, space and time.</t>
  </si>
  <si>
    <t>Areas could be  prepared outside on the field and playground.  Each bubble to have own set of equipment to use, ie a ball and skipping rope each.  Not to be shared.  As numbr increase space will be more challenging and maybe staffing numbers to moniitor safely.</t>
  </si>
  <si>
    <t>Set up clear procedures and educate the children on the expectation.  Can this be monitored??  Staffing issues</t>
  </si>
  <si>
    <t>Clear signs required and monitoring by staff on duty.  There has to be some parental training through makign cleat our procedures and try to ensure they adhere to them.</t>
  </si>
  <si>
    <t>Staff will be trained if necessary, children will be reminded of procedures.  As numbers increase spaces will be tighter for movement making this more challenging.</t>
  </si>
  <si>
    <t>Risk assessment will be completed for further children as they rejoin school.  As numbers increase risk increases.</t>
  </si>
  <si>
    <t xml:space="preserve">School will continue to work with parents and children as we would under normal our bereavement procedures.  </t>
  </si>
  <si>
    <t>Only 2 EY children in the provision and mainting the rules as best they can with adult supervision.  7 children from our nursery returning for sept reception start.</t>
  </si>
  <si>
    <t>Information letter to be sent out to parents as children to return making expectations clear.  Those familiar with setting should adapt quicker those new to the school (8 for Reception maybe) could find it a lot more challenging to settle.  There will also be a new member of staff.</t>
  </si>
  <si>
    <t>Ensure resources o support are available especially advice emailed to school.  Social distancing from friends will be difficult especially when they are younger - it is unnatural.</t>
  </si>
  <si>
    <t>Presently it is parental choice and not statutory.  Work with parents to help the children prepare to return to give confidence.</t>
  </si>
  <si>
    <t>The choice to send the children to school is done to the parent.  Our survey showed only  5 extra in yr groups returnning and  4 key worker children.  They should not pressurised.  Support parents and given them confidence by communicating clearly procedures.</t>
  </si>
  <si>
    <t>Tissues are ordered to ensure each child has their own supply.  Bins ordered to ensure compliance with guidence</t>
  </si>
  <si>
    <t>Supplies in place and further orders made</t>
  </si>
  <si>
    <t>Keep caretaker updated on guidence from Gov.UK as it comes in.  Ensure work load does not become diifficult to manage as  there is concern as more areas of the school are used, the stress on 1 caretaker is too great.</t>
  </si>
  <si>
    <t>See above - we need to monitor tto ensure this does not happen.  Building in support iif necessary form LA.</t>
  </si>
  <si>
    <t>Need to keep stocks up.</t>
  </si>
  <si>
    <t>Procedure made clear to staff</t>
  </si>
  <si>
    <t xml:space="preserve">Staff on rota and workload carefully monitored presently.  </t>
  </si>
  <si>
    <t>Situation continuely monitored, as staff illness may increase as the children increase and they are exposed to a larger group of possible sources.</t>
  </si>
  <si>
    <t>Keep a stock check and ensure there is plenty incase we have supply issue, especailly as ESPO not supplying and LA limiting their supplys</t>
  </si>
  <si>
    <t>Pack to be reviewed and updated using the guidence and school procedures.  Job share will work with Headteacher on induction.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</si>
</sst>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173">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22" fillId="0" borderId="0" xfId="0" applyFont="1" applyAlignment="1">
      <alignment horizontal="left" vertical="center"/>
    </xf>
    <xf numFmtId="0" fontId="1" fillId="0" borderId="0" xfId="0" applyFont="1" applyAlignment="1">
      <alignment vertical="center"/>
    </xf>
    <xf numFmtId="0" fontId="22" fillId="2" borderId="0" xfId="0" applyFont="1" applyFill="1"/>
    <xf numFmtId="0" fontId="0" fillId="0" borderId="0" xfId="0" applyFill="1" applyAlignment="1">
      <alignment horizontal="left" vertical="center"/>
    </xf>
    <xf numFmtId="0" fontId="0" fillId="0" borderId="0" xfId="0" applyFill="1" applyAlignment="1">
      <alignment vertical="center"/>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wrapText="1"/>
      <protection locked="0"/>
    </xf>
    <xf numFmtId="0" fontId="2" fillId="9" borderId="33" xfId="0" applyFont="1" applyFill="1" applyBorder="1" applyAlignment="1" applyProtection="1">
      <alignment horizontal="center" vertical="center" wrapText="1"/>
      <protection locked="0"/>
    </xf>
    <xf numFmtId="17" fontId="5" fillId="0" borderId="13"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17" fontId="5" fillId="0" borderId="10" xfId="0" applyNumberFormat="1" applyFont="1" applyFill="1" applyBorder="1" applyAlignment="1" applyProtection="1">
      <alignment horizontal="center" vertical="center" wrapText="1"/>
      <protection locked="0"/>
    </xf>
    <xf numFmtId="16" fontId="5" fillId="0" borderId="13" xfId="0" applyNumberFormat="1" applyFont="1" applyFill="1" applyBorder="1" applyAlignment="1" applyProtection="1">
      <alignment horizontal="center" vertical="center" wrapText="1"/>
      <protection locked="0"/>
    </xf>
    <xf numFmtId="0" fontId="22" fillId="2" borderId="4"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protection locked="0"/>
    </xf>
    <xf numFmtId="0" fontId="1" fillId="2" borderId="3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cellXfs>
  <cellStyles count="2">
    <cellStyle name="Hyperlink" xfId="1" builtinId="8"/>
    <cellStyle name="Normal" xfId="0" builtinId="0"/>
  </cellStyles>
  <dxfs count="165">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twoCellAnchor editAs="oneCell">
    <xdr:from>
      <xdr:col>2</xdr:col>
      <xdr:colOff>1104900</xdr:colOff>
      <xdr:row>11</xdr:row>
      <xdr:rowOff>133350</xdr:rowOff>
    </xdr:from>
    <xdr:to>
      <xdr:col>2</xdr:col>
      <xdr:colOff>2066925</xdr:colOff>
      <xdr:row>15</xdr:row>
      <xdr:rowOff>95250</xdr:rowOff>
    </xdr:to>
    <xdr:sp macro="" textlink="">
      <xdr:nvSpPr>
        <xdr:cNvPr id="18439" name="Object 7" hidden="1">
          <a:extLst>
            <a:ext uri="{63B3BB69-23CF-44E3-9099-C40C66FF867C}">
              <a14:compatExt xmlns:a14="http://schemas.microsoft.com/office/drawing/2010/main"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1133475</xdr:colOff>
      <xdr:row>17</xdr:row>
      <xdr:rowOff>152400</xdr:rowOff>
    </xdr:from>
    <xdr:to>
      <xdr:col>2</xdr:col>
      <xdr:colOff>2047875</xdr:colOff>
      <xdr:row>21</xdr:row>
      <xdr:rowOff>114300</xdr:rowOff>
    </xdr:to>
    <xdr:sp macro="" textlink="">
      <xdr:nvSpPr>
        <xdr:cNvPr id="18440" name="Object 8" hidden="1">
          <a:extLst>
            <a:ext uri="{63B3BB69-23CF-44E3-9099-C40C66FF867C}">
              <a14:compatExt xmlns:a14="http://schemas.microsoft.com/office/drawing/2010/main"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1143000</xdr:colOff>
      <xdr:row>23</xdr:row>
      <xdr:rowOff>114300</xdr:rowOff>
    </xdr:from>
    <xdr:to>
      <xdr:col>2</xdr:col>
      <xdr:colOff>2057400</xdr:colOff>
      <xdr:row>27</xdr:row>
      <xdr:rowOff>76200</xdr:rowOff>
    </xdr:to>
    <xdr:sp macro="" textlink="">
      <xdr:nvSpPr>
        <xdr:cNvPr id="18441" name="Object 9" hidden="1">
          <a:extLst>
            <a:ext uri="{63B3BB69-23CF-44E3-9099-C40C66FF867C}">
              <a14:compatExt xmlns:a14="http://schemas.microsoft.com/office/drawing/2010/main"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1143000</xdr:colOff>
      <xdr:row>29</xdr:row>
      <xdr:rowOff>142875</xdr:rowOff>
    </xdr:from>
    <xdr:to>
      <xdr:col>2</xdr:col>
      <xdr:colOff>2047875</xdr:colOff>
      <xdr:row>33</xdr:row>
      <xdr:rowOff>95250</xdr:rowOff>
    </xdr:to>
    <xdr:sp macro="" textlink="">
      <xdr:nvSpPr>
        <xdr:cNvPr id="18442" name="Object 10" hidden="1">
          <a:extLst>
            <a:ext uri="{63B3BB69-23CF-44E3-9099-C40C66FF867C}">
              <a14:compatExt xmlns:a14="http://schemas.microsoft.com/office/drawing/2010/main"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21"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2" Type="http://schemas.openxmlformats.org/officeDocument/2006/relationships/hyperlink" Target="https://www.gov.uk/government/news/awarding-vocational-and-technical-qualifications-this-summer" TargetMode="External"/><Relationship Id="rId63"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84" Type="http://schemas.openxmlformats.org/officeDocument/2006/relationships/hyperlink" Target="https://www.warwickshire.gov.uk/mental-health-wellbeing/counselling-bereavement-service/2" TargetMode="External"/><Relationship Id="rId138" Type="http://schemas.openxmlformats.org/officeDocument/2006/relationships/drawing" Target="../drawings/drawing2.xml"/><Relationship Id="rId16" Type="http://schemas.openxmlformats.org/officeDocument/2006/relationships/hyperlink" Target="https://www.gov.uk/government/publications/coronavirus-covid-19-guidance-on-vulnerable-children-and-young-people/coronavirus-covid-19-guidance-on-vulnerable-children-and-young-people" TargetMode="External"/><Relationship Id="rId107" Type="http://schemas.openxmlformats.org/officeDocument/2006/relationships/hyperlink" Target="https://www.gov.uk/government/publications/covid-19-decontamination-in-non-healthcare-settings" TargetMode="External"/><Relationship Id="rId1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2"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37" Type="http://schemas.openxmlformats.org/officeDocument/2006/relationships/hyperlink" Target="https://www.gov.uk/government/publications/awarding-qualifications-in-summer-2020" TargetMode="External"/><Relationship Id="rId53"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58"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79" Type="http://schemas.openxmlformats.org/officeDocument/2006/relationships/hyperlink" Target="https://www.gov.uk/government/publications/covid-19-school-closures/guidance-for-schools-about-temporarily-closing" TargetMode="External"/><Relationship Id="rId10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23" Type="http://schemas.openxmlformats.org/officeDocument/2006/relationships/hyperlink" Target="https://www.gov.uk/government/publications/coronavirus-covid-19-travel-advice-for-educational-settings/coronavirus-travel-guidance-for-educational-settings" TargetMode="External"/><Relationship Id="rId128" Type="http://schemas.openxmlformats.org/officeDocument/2006/relationships/hyperlink" Target="https://www.gov.uk/government/publications/coronavirus-covid-19-induction-for-newly-qualified-teachers/covid-19-induction-for-newly-qualified-teachers-guidance" TargetMode="External"/><Relationship Id="rId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5"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2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3"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48"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64" Type="http://schemas.openxmlformats.org/officeDocument/2006/relationships/hyperlink" Target="https://www.gov.uk/guidance/supporting-your-childrens-education-during-coronavirus-covid-19" TargetMode="External"/><Relationship Id="rId69" Type="http://schemas.openxmlformats.org/officeDocument/2006/relationships/hyperlink" Target="https://www.gov.uk/government/publications/covid-19-school-closures/guidance-for-schools-about-temporarily-closing" TargetMode="External"/><Relationship Id="rId11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18" Type="http://schemas.openxmlformats.org/officeDocument/2006/relationships/hyperlink" Target="https://www.gov.uk/government/publications/closure-of-educational-settings-information-for-parents-and-carers/reopening-schools-and-other-educational-settings-from-1-june" TargetMode="External"/><Relationship Id="rId13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8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8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1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7"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3" Type="http://schemas.openxmlformats.org/officeDocument/2006/relationships/hyperlink" Target="https://www.gov.uk/government/publications/coronavirus-covid-19-school-and-college-performance-measures/coronavirus-covid-19-school-and-college-accountability" TargetMode="External"/><Relationship Id="rId38" Type="http://schemas.openxmlformats.org/officeDocument/2006/relationships/hyperlink" Target="https://www.gov.uk/government/publications/coronavirus-covid-19-cancellation-of-gcses-as-and-a-levels-in-2020/coronavirus-covid-19-cancellation-of-gcses-as-and-a-levels-in-2020" TargetMode="External"/><Relationship Id="rId59" Type="http://schemas.openxmlformats.org/officeDocument/2006/relationships/hyperlink" Target="https://www.gov.uk/government/publications/covid-19-school-closures/guidance-for-schools-about-temporarily-closing" TargetMode="External"/><Relationship Id="rId103" Type="http://schemas.openxmlformats.org/officeDocument/2006/relationships/hyperlink" Target="https://www.gov.uk/government/publications/guidance-to-educational-settings-about-covid-19/guidance-to-educational-settings-about-covid-19" TargetMode="External"/><Relationship Id="rId108"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2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9"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54" Type="http://schemas.openxmlformats.org/officeDocument/2006/relationships/hyperlink" Target="https://www.gov.uk/guidance/supporting-your-childrens-education-during-coronavirus-covid-19" TargetMode="External"/><Relationship Id="rId7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5"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96"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6"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8" Type="http://schemas.openxmlformats.org/officeDocument/2006/relationships/hyperlink" Target="https://www.gov.uk/government/publications/coronavirus-covid-19-travel-advice-for-educational-settings/coronavirus-travel-guidance-for-educational-settings" TargetMode="External"/><Relationship Id="rId49" Type="http://schemas.openxmlformats.org/officeDocument/2006/relationships/hyperlink" Target="https://www.gov.uk/government/publications/covid-19-school-closures/guidance-for-schools-about-temporarily-closing" TargetMode="External"/><Relationship Id="rId114" Type="http://schemas.openxmlformats.org/officeDocument/2006/relationships/hyperlink" Target="https://www.gov.uk/government/publications/guidance-to-educational-settings-about-covid-19/guidance-to-educational-settings-about-covid-19" TargetMode="External"/><Relationship Id="rId119"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44" Type="http://schemas.openxmlformats.org/officeDocument/2006/relationships/hyperlink" Target="https://www.gov.uk/government/news/how-gcses-as-a-levels-will-be-awarded-in-summer-2020" TargetMode="External"/><Relationship Id="rId60" Type="http://schemas.openxmlformats.org/officeDocument/2006/relationships/hyperlink" Target="https://www.gov.uk/guidance/safeguarding-and-remote-education-during-coronavirus-covid-19" TargetMode="External"/><Relationship Id="rId6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8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86" Type="http://schemas.openxmlformats.org/officeDocument/2006/relationships/hyperlink" Target="https://www.gov.uk/government/publications/covid-19-safeguarding-in-schools-colleges-and-other-providers/coronavirus-covid-19-safeguarding-in-schools-colleges-and-other-providers" TargetMode="External"/><Relationship Id="rId13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35" Type="http://schemas.openxmlformats.org/officeDocument/2006/relationships/hyperlink" Target="https://www.gov.uk/schools-admissions/school-starting-age" TargetMode="External"/><Relationship Id="rId1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8"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9"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09" Type="http://schemas.openxmlformats.org/officeDocument/2006/relationships/hyperlink" Target="https://www.gov.uk/government/publications/guidance-to-educational-settings-about-covid-19/guidance-to-educational-settings-about-covid-19" TargetMode="External"/><Relationship Id="rId34" Type="http://schemas.openxmlformats.org/officeDocument/2006/relationships/hyperlink" Target="https://www.gov.uk/government/publications/coronavirus-covid-19-reducing-burdens-on-educational-and-care-settings" TargetMode="External"/><Relationship Id="rId50" Type="http://schemas.openxmlformats.org/officeDocument/2006/relationships/hyperlink" Target="https://www.gov.uk/guidance/safeguarding-and-remote-education-during-coronavirus-covid-19" TargetMode="External"/><Relationship Id="rId55" Type="http://schemas.openxmlformats.org/officeDocument/2006/relationships/hyperlink" Target="https://www.gov.uk/government/publications/covid-19-safeguarding-in-schools-colleges-and-other-providers/coronavirus-covid-19-safeguarding-in-schools-colleges-and-other-providers" TargetMode="External"/><Relationship Id="rId76" Type="http://schemas.openxmlformats.org/officeDocument/2006/relationships/hyperlink" Target="https://www.gov.uk/government/publications/coronavirus-covid-19-send-risk-assessment-guidance/coronavirus-covid-19-send-risk-assessment-guidance" TargetMode="External"/><Relationship Id="rId97"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04" Type="http://schemas.openxmlformats.org/officeDocument/2006/relationships/hyperlink" Target="https://campaignresources.phe.gov.uk/schools" TargetMode="External"/><Relationship Id="rId12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2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 Type="http://schemas.openxmlformats.org/officeDocument/2006/relationships/hyperlink" Target="https://www.gov.uk/government/publications/closure-of-educational-settings-information-for-parents-and-carers/reopening-schools-and-other-educational-settings-from-1-june" TargetMode="External"/><Relationship Id="rId7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92"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2" Type="http://schemas.openxmlformats.org/officeDocument/2006/relationships/hyperlink" Target="https://www.gov.uk/guidance/coronavirus-covid-19-safer-travel-guidance-for-passengers" TargetMode="External"/><Relationship Id="rId29"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24"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40" Type="http://schemas.openxmlformats.org/officeDocument/2006/relationships/hyperlink" Target="https://www.gov.uk/government/publications/response-to-31-march-direction-from-secretary-of-state-for-education" TargetMode="External"/><Relationship Id="rId45" Type="http://schemas.openxmlformats.org/officeDocument/2006/relationships/hyperlink" Target="https://www.gov.uk/government/news/further-details-on-exams-and-grades-announced" TargetMode="External"/><Relationship Id="rId66" Type="http://schemas.openxmlformats.org/officeDocument/2006/relationships/hyperlink" Target="https://www.gov.uk/government/publications/coronavirus-covid-19-send-risk-assessment-guidance/coronavirus-covid-19-send-risk-assessment-guidance" TargetMode="External"/><Relationship Id="rId87"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10" Type="http://schemas.openxmlformats.org/officeDocument/2006/relationships/hyperlink" Target="https://www.gov.uk/government/publications/covid-19-decontamination-in-non-healthcare-settings" TargetMode="External"/><Relationship Id="rId115"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6"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61" Type="http://schemas.openxmlformats.org/officeDocument/2006/relationships/hyperlink" Target="https://www.gov.uk/guidance/remote-education-practice-for-schools-during-coronavirus-covid-19" TargetMode="External"/><Relationship Id="rId82" Type="http://schemas.openxmlformats.org/officeDocument/2006/relationships/hyperlink" Target="https://www.gov.uk/government/publications/coronavirus-covid-19-guidance-on-vulnerable-children-and-young-people/coronavirus-covid-19-guidance-on-vulnerable-children-and-young-people" TargetMode="External"/><Relationship Id="rId19"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4" Type="http://schemas.openxmlformats.org/officeDocument/2006/relationships/hyperlink" Target="https://www.gov.uk/government/publications/closure-of-educational-settings-information-for-parents-and-carers" TargetMode="External"/><Relationship Id="rId30"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56" Type="http://schemas.openxmlformats.org/officeDocument/2006/relationships/hyperlink" Target="https://www.gov.uk/government/publications/covid-19-safeguarding-in-schools-colleges-and-other-providers/coronavirus-covid-19-safeguarding-in-schools-colleges-and-other-providers" TargetMode="External"/><Relationship Id="rId77"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00"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05" Type="http://schemas.openxmlformats.org/officeDocument/2006/relationships/hyperlink" Target="https://www.gov.uk/government/publications/guidance-to-educational-settings-about-covid-19/guidance-to-educational-settings-about-covid-19" TargetMode="External"/><Relationship Id="rId126" Type="http://schemas.openxmlformats.org/officeDocument/2006/relationships/hyperlink" Target="../../../esmi2/Downloads/Coronavirus.%20(COVID%2019)%20Staffing%20guidance%20for%20schools%2001-5-20.pdf" TargetMode="External"/><Relationship Id="rId8"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51" Type="http://schemas.openxmlformats.org/officeDocument/2006/relationships/hyperlink" Target="https://www.gov.uk/guidance/remote-education-practice-for-schools-during-coronavirus-covid-19" TargetMode="External"/><Relationship Id="rId72" Type="http://schemas.openxmlformats.org/officeDocument/2006/relationships/hyperlink" Target="https://www.gov.uk/guidance/help-children-with-send-continue-their-education-during-coronavirus-covid-19" TargetMode="External"/><Relationship Id="rId93"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98" Type="http://schemas.openxmlformats.org/officeDocument/2006/relationships/hyperlink" Target="https://www.gov.uk/government/publications/closure-of-educational-settings-information-for-parents-and-carers/reopening-schools-and-other-educational-settings-from-1-june" TargetMode="External"/><Relationship Id="rId121" Type="http://schemas.openxmlformats.org/officeDocument/2006/relationships/hyperlink" Target="https://www.gov.uk/government/publications/closure-of-educational-settings-information-for-parents-and-carers/reopening-schools-and-other-educational-settings-from-1-june" TargetMode="External"/><Relationship Id="rId3" Type="http://schemas.openxmlformats.org/officeDocument/2006/relationships/hyperlink" Target="https://www.gov.uk/government/publications/closure-of-educational-settings-information-for-parents-and-carers" TargetMode="External"/><Relationship Id="rId25"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46" Type="http://schemas.openxmlformats.org/officeDocument/2006/relationships/hyperlink" Target="https://www.gov.uk/government/publications/awarding-qualifications-in-summer-2020" TargetMode="External"/><Relationship Id="rId67" Type="http://schemas.openxmlformats.org/officeDocument/2006/relationships/hyperlink" Target="https://www.gov.uk/government/publications/guidance-on-shielding-and-protecting-extremely-vulnerable-persons-from-covid-19" TargetMode="External"/><Relationship Id="rId116" Type="http://schemas.openxmlformats.org/officeDocument/2006/relationships/hyperlink" Target="https://www.gov.uk/government/publications/covid-19-school-closures/guidance-for-schools-about-temporarily-closing" TargetMode="External"/><Relationship Id="rId137" Type="http://schemas.openxmlformats.org/officeDocument/2006/relationships/printerSettings" Target="../printerSettings/printerSettings2.bin"/><Relationship Id="rId20"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41" Type="http://schemas.openxmlformats.org/officeDocument/2006/relationships/hyperlink" Target="https://www.gov.uk/government/consultations/exceptional-arrangements-for-exam-grading-and-assessment-in-2020" TargetMode="External"/><Relationship Id="rId62" Type="http://schemas.openxmlformats.org/officeDocument/2006/relationships/hyperlink" Target="https://www.gov.uk/guidance/get-help-with-technology-for-remote-education-during-coronavirus-covid-19" TargetMode="External"/><Relationship Id="rId83"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88"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1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5" Type="http://schemas.openxmlformats.org/officeDocument/2006/relationships/hyperlink" Target="https://www.gov.uk/government/publications/covid-19-school-closures" TargetMode="External"/><Relationship Id="rId36" Type="http://schemas.openxmlformats.org/officeDocument/2006/relationships/hyperlink" Target="https://www.gov.uk/government/publications/relationships-education-relationships-and-sex-education-rse-and-health-education" TargetMode="External"/><Relationship Id="rId57" Type="http://schemas.openxmlformats.org/officeDocument/2006/relationships/hyperlink" Target="https://www.warwickshire.gov.uk/schoolhealthandwellbeing" TargetMode="External"/><Relationship Id="rId106" Type="http://schemas.openxmlformats.org/officeDocument/2006/relationships/hyperlink" Target="https://campaignresources.phe.gov.uk/schools" TargetMode="External"/><Relationship Id="rId127" Type="http://schemas.openxmlformats.org/officeDocument/2006/relationships/hyperlink" Target="https://www.gov.uk/government/publications/covid-19-safeguarding-in-schools-colleges-and-other-providers/coronavirus-covid-19-safeguarding-in-schools-colleges-and-other-providers" TargetMode="External"/><Relationship Id="rId10"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1"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52" Type="http://schemas.openxmlformats.org/officeDocument/2006/relationships/hyperlink" Target="https://www.gov.uk/guidance/get-help-with-technology-for-remote-education-during-coronavirus-covid-19" TargetMode="External"/><Relationship Id="rId73"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8"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94"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9"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01" Type="http://schemas.openxmlformats.org/officeDocument/2006/relationships/hyperlink" Target="https://www.gov.uk/government/publications/closure-of-educational-settings-information-for-parents-and-carers/reopening-schools-and-other-educational-settings-from-1-june" TargetMode="External"/><Relationship Id="rId122"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4"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6"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47" Type="http://schemas.openxmlformats.org/officeDocument/2006/relationships/hyperlink" Target="https://www.gov.uk/government/news/awarding-vocational-and-technical-qualifications-this-summer" TargetMode="External"/><Relationship Id="rId68"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89" Type="http://schemas.openxmlformats.org/officeDocument/2006/relationships/hyperlink" Target="https://www.gov.uk/government/publications/covid-19-school-closures/guidance-for-schools-about-temporarily-closing" TargetMode="External"/><Relationship Id="rId112" Type="http://schemas.openxmlformats.org/officeDocument/2006/relationships/hyperlink" Target="https://www.gov.uk/government/publications/guidance-to-educational-settings-about-covid-19/guidance-to-educational-settings-about-covid-19" TargetMode="External"/><Relationship Id="rId13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805781/Relationships_Education__Relationships_and_Sex_Education__RSE__and_Health_Education.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965"/>
  <sheetViews>
    <sheetView showGridLines="0" topLeftCell="A49"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0" t="s">
        <v>0</v>
      </c>
    </row>
    <row r="3" spans="2:9" ht="21.75" thickBot="1" x14ac:dyDescent="0.3">
      <c r="B3" s="2" t="s">
        <v>1</v>
      </c>
      <c r="C3" s="3"/>
      <c r="D3" s="3"/>
      <c r="E3" s="3"/>
      <c r="F3" s="3"/>
      <c r="G3" s="3"/>
      <c r="H3" s="3"/>
      <c r="I3" s="3"/>
    </row>
    <row r="4" spans="2:9" ht="15" customHeight="1" x14ac:dyDescent="0.25"/>
    <row r="5" spans="2:9" ht="15" customHeight="1" x14ac:dyDescent="0.25">
      <c r="B5" s="4" t="s">
        <v>2</v>
      </c>
    </row>
    <row r="6" spans="2:9" ht="15" customHeight="1" x14ac:dyDescent="0.25"/>
    <row r="7" spans="2:9" ht="15" customHeight="1" x14ac:dyDescent="0.25">
      <c r="B7" s="66" t="s">
        <v>3</v>
      </c>
    </row>
    <row r="8" spans="2:9" ht="15" customHeight="1" x14ac:dyDescent="0.25">
      <c r="B8" s="6"/>
    </row>
    <row r="9" spans="2:9" ht="15" customHeight="1" x14ac:dyDescent="0.25">
      <c r="B9" s="6" t="s">
        <v>4</v>
      </c>
    </row>
    <row r="10" spans="2:9" ht="15" customHeight="1" thickBot="1" x14ac:dyDescent="0.3">
      <c r="B10" s="6"/>
    </row>
    <row r="11" spans="2:9" ht="15" customHeight="1" x14ac:dyDescent="0.25">
      <c r="B11" s="9" t="s">
        <v>5</v>
      </c>
      <c r="C11" s="94"/>
      <c r="D11" s="95" t="s">
        <v>6</v>
      </c>
      <c r="E11" s="10"/>
    </row>
    <row r="12" spans="2:9" ht="15" customHeight="1" x14ac:dyDescent="0.25">
      <c r="B12" s="11" t="s">
        <v>7</v>
      </c>
      <c r="C12" s="96"/>
      <c r="D12" s="97" t="s">
        <v>8</v>
      </c>
      <c r="E12" s="12"/>
    </row>
    <row r="13" spans="2:9" ht="15" customHeight="1" x14ac:dyDescent="0.25">
      <c r="B13" s="11" t="s">
        <v>9</v>
      </c>
      <c r="C13" s="96"/>
      <c r="D13" s="97" t="s">
        <v>10</v>
      </c>
      <c r="E13" s="12"/>
    </row>
    <row r="14" spans="2:9" ht="15" customHeight="1" x14ac:dyDescent="0.25">
      <c r="B14" s="11" t="s">
        <v>11</v>
      </c>
      <c r="C14" s="96"/>
      <c r="D14" s="97" t="s">
        <v>12</v>
      </c>
      <c r="E14" s="12"/>
    </row>
    <row r="15" spans="2:9" ht="15" customHeight="1" x14ac:dyDescent="0.25">
      <c r="B15" s="11" t="s">
        <v>13</v>
      </c>
      <c r="C15" s="96"/>
      <c r="D15" s="97" t="s">
        <v>14</v>
      </c>
      <c r="E15" s="12"/>
    </row>
    <row r="16" spans="2:9" ht="15" customHeight="1" x14ac:dyDescent="0.25">
      <c r="B16" s="11" t="s">
        <v>15</v>
      </c>
      <c r="C16" s="96"/>
      <c r="D16" s="97" t="s">
        <v>16</v>
      </c>
      <c r="E16" s="12"/>
    </row>
    <row r="17" spans="2:12" ht="15" customHeight="1" thickBot="1" x14ac:dyDescent="0.3">
      <c r="B17" s="98" t="s">
        <v>17</v>
      </c>
      <c r="C17" s="99"/>
      <c r="D17" s="99"/>
      <c r="E17" s="100"/>
    </row>
    <row r="18" spans="2:12" customFormat="1" ht="15" customHeight="1" x14ac:dyDescent="0.25"/>
    <row r="19" spans="2:12" customFormat="1" ht="15" customHeight="1" x14ac:dyDescent="0.25">
      <c r="B19" s="6" t="s">
        <v>18</v>
      </c>
    </row>
    <row r="20" spans="2:12" ht="15" customHeight="1" x14ac:dyDescent="0.25">
      <c r="B20" s="6" t="s">
        <v>19</v>
      </c>
      <c r="L20" s="7"/>
    </row>
    <row r="21" spans="2:12" ht="15" customHeight="1" x14ac:dyDescent="0.25">
      <c r="B21" s="6"/>
      <c r="L21" s="7"/>
    </row>
    <row r="22" spans="2:12" ht="15" customHeight="1" x14ac:dyDescent="0.25">
      <c r="B22" s="6" t="s">
        <v>20</v>
      </c>
      <c r="L22" s="7"/>
    </row>
    <row r="23" spans="2:12" ht="15" customHeight="1" x14ac:dyDescent="0.25">
      <c r="B23" s="6" t="s">
        <v>21</v>
      </c>
      <c r="L23" s="7"/>
    </row>
    <row r="24" spans="2:12" ht="15" customHeight="1" x14ac:dyDescent="0.25">
      <c r="B24" s="6" t="s">
        <v>22</v>
      </c>
      <c r="L24" s="7"/>
    </row>
    <row r="25" spans="2:12" ht="15" customHeight="1" x14ac:dyDescent="0.25">
      <c r="B25" s="6"/>
      <c r="L25" s="7"/>
    </row>
    <row r="26" spans="2:12" ht="15" customHeight="1" x14ac:dyDescent="0.25">
      <c r="B26" s="6"/>
      <c r="L26" s="7"/>
    </row>
    <row r="27" spans="2:12" ht="15" customHeight="1" x14ac:dyDescent="0.25">
      <c r="B27" s="6" t="s">
        <v>23</v>
      </c>
      <c r="C27" s="8"/>
      <c r="L27" s="7"/>
    </row>
    <row r="28" spans="2:12" ht="15" customHeight="1" x14ac:dyDescent="0.25">
      <c r="B28" s="6"/>
      <c r="C28" s="8"/>
      <c r="L28" s="7"/>
    </row>
    <row r="29" spans="2:12" s="8" customFormat="1" ht="15" customHeight="1" x14ac:dyDescent="0.25">
      <c r="B29" s="68" t="s">
        <v>24</v>
      </c>
    </row>
    <row r="30" spans="2:12" s="8" customFormat="1" ht="15" customHeight="1" x14ac:dyDescent="0.25">
      <c r="B30" s="68" t="s">
        <v>25</v>
      </c>
    </row>
    <row r="31" spans="2:12" s="8" customFormat="1" ht="15" customHeight="1" x14ac:dyDescent="0.25">
      <c r="B31" s="68" t="s">
        <v>26</v>
      </c>
    </row>
    <row r="32" spans="2:12" s="8" customFormat="1" ht="15" customHeight="1" x14ac:dyDescent="0.25">
      <c r="B32" s="68" t="s">
        <v>27</v>
      </c>
    </row>
    <row r="33" spans="2:2" s="8" customFormat="1" ht="15" customHeight="1" x14ac:dyDescent="0.25"/>
    <row r="34" spans="2:2" s="8" customFormat="1" ht="15" customHeight="1" x14ac:dyDescent="0.25">
      <c r="B34" s="67"/>
    </row>
    <row r="35" spans="2:2" s="8" customFormat="1" ht="15" customHeight="1" x14ac:dyDescent="0.25">
      <c r="B35" s="4" t="s">
        <v>28</v>
      </c>
    </row>
    <row r="36" spans="2:2" s="8" customFormat="1" ht="15" customHeight="1" x14ac:dyDescent="0.25">
      <c r="B36" s="4"/>
    </row>
    <row r="37" spans="2:2" s="8" customFormat="1" ht="15" customHeight="1" x14ac:dyDescent="0.25">
      <c r="B37" s="6" t="s">
        <v>29</v>
      </c>
    </row>
    <row r="38" spans="2:2" s="8" customFormat="1" ht="15" customHeight="1" x14ac:dyDescent="0.25">
      <c r="B38" s="67"/>
    </row>
    <row r="39" spans="2:2" s="8" customFormat="1" ht="15" customHeight="1" x14ac:dyDescent="0.25">
      <c r="B39" s="67"/>
    </row>
    <row r="40" spans="2:2" s="8" customFormat="1" ht="15" customHeight="1" x14ac:dyDescent="0.25">
      <c r="B40" s="67"/>
    </row>
    <row r="41" spans="2:2" s="8" customFormat="1" ht="15" customHeight="1" x14ac:dyDescent="0.25">
      <c r="B41" s="67"/>
    </row>
    <row r="42" spans="2:2" s="8" customFormat="1" ht="15" customHeight="1" x14ac:dyDescent="0.25">
      <c r="B42" s="67"/>
    </row>
    <row r="43" spans="2:2" s="8" customFormat="1" ht="15" customHeight="1" x14ac:dyDescent="0.25">
      <c r="B43" s="67"/>
    </row>
    <row r="44" spans="2:2" s="8" customFormat="1" ht="15" customHeight="1" x14ac:dyDescent="0.25">
      <c r="B44" s="67"/>
    </row>
    <row r="45" spans="2:2" s="8" customFormat="1" ht="15" customHeight="1" x14ac:dyDescent="0.25">
      <c r="B45" s="67"/>
    </row>
    <row r="46" spans="2:2" s="8" customFormat="1" ht="15" customHeight="1" x14ac:dyDescent="0.25">
      <c r="B46" s="67"/>
    </row>
    <row r="47" spans="2:2" s="8" customFormat="1" ht="15" customHeight="1" x14ac:dyDescent="0.25">
      <c r="B47" s="67"/>
    </row>
    <row r="48" spans="2:2" s="8" customFormat="1" ht="15" customHeight="1" x14ac:dyDescent="0.25">
      <c r="B48" s="67"/>
    </row>
    <row r="49" spans="2:2" s="8" customFormat="1" ht="15" customHeight="1" x14ac:dyDescent="0.25">
      <c r="B49" s="67"/>
    </row>
    <row r="50" spans="2:2" s="8" customFormat="1" ht="15" customHeight="1" x14ac:dyDescent="0.25">
      <c r="B50" s="67"/>
    </row>
    <row r="51" spans="2:2" s="8" customFormat="1" ht="15" customHeight="1" x14ac:dyDescent="0.25">
      <c r="B51" s="67"/>
    </row>
    <row r="52" spans="2:2" s="8" customFormat="1" ht="15" customHeight="1" x14ac:dyDescent="0.25">
      <c r="B52" s="67"/>
    </row>
    <row r="53" spans="2:2" s="8" customFormat="1" ht="15" customHeight="1" x14ac:dyDescent="0.25">
      <c r="B53" s="67"/>
    </row>
    <row r="54" spans="2:2" s="8" customFormat="1" ht="15" customHeight="1" x14ac:dyDescent="0.25">
      <c r="B54" s="67"/>
    </row>
    <row r="55" spans="2:2" s="8" customFormat="1" ht="15" customHeight="1" x14ac:dyDescent="0.25">
      <c r="B55" s="67"/>
    </row>
    <row r="56" spans="2:2" s="8" customFormat="1" ht="15" customHeight="1" x14ac:dyDescent="0.25">
      <c r="B56" s="67"/>
    </row>
    <row r="57" spans="2:2" s="8" customFormat="1" ht="15" customHeight="1" x14ac:dyDescent="0.25">
      <c r="B57" s="67"/>
    </row>
    <row r="58" spans="2:2" s="8" customFormat="1" ht="15" customHeight="1" x14ac:dyDescent="0.25">
      <c r="B58" s="67"/>
    </row>
    <row r="59" spans="2:2" s="8" customFormat="1" ht="15" customHeight="1" x14ac:dyDescent="0.25">
      <c r="B59" s="67"/>
    </row>
    <row r="60" spans="2:2" s="8" customFormat="1" ht="15" customHeight="1" x14ac:dyDescent="0.25">
      <c r="B60" s="67"/>
    </row>
    <row r="61" spans="2:2" s="8" customFormat="1" ht="15" customHeight="1" x14ac:dyDescent="0.25">
      <c r="B61" s="67"/>
    </row>
    <row r="62" spans="2:2" s="8" customFormat="1" ht="15" customHeight="1" x14ac:dyDescent="0.25">
      <c r="B62" s="67"/>
    </row>
    <row r="63" spans="2:2" s="8" customFormat="1" ht="15" customHeight="1" x14ac:dyDescent="0.25">
      <c r="B63" s="67"/>
    </row>
    <row r="64" spans="2:2" s="8" customFormat="1" ht="15" customHeight="1" x14ac:dyDescent="0.25">
      <c r="B64" s="67"/>
    </row>
    <row r="65" spans="2:2" s="8" customFormat="1" ht="15" customHeight="1" x14ac:dyDescent="0.25">
      <c r="B65" s="67"/>
    </row>
    <row r="66" spans="2:2" s="8" customFormat="1" ht="15" customHeight="1" x14ac:dyDescent="0.25">
      <c r="B66" s="67"/>
    </row>
    <row r="67" spans="2:2" s="8" customFormat="1" ht="15" customHeight="1" x14ac:dyDescent="0.25">
      <c r="B67" s="67"/>
    </row>
    <row r="68" spans="2:2" s="8" customFormat="1" ht="15" customHeight="1" x14ac:dyDescent="0.25">
      <c r="B68" s="67"/>
    </row>
    <row r="69" spans="2:2" s="8" customFormat="1" ht="15" customHeight="1" x14ac:dyDescent="0.25">
      <c r="B69" s="67"/>
    </row>
    <row r="70" spans="2:2" s="8" customFormat="1" ht="15" customHeight="1" x14ac:dyDescent="0.25">
      <c r="B70" s="67"/>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64" priority="1" operator="containsText" text="3">
      <formula>NOT(ISERROR(SEARCH("3",F1)))</formula>
    </cfRule>
    <cfRule type="containsText" dxfId="163" priority="2" operator="containsText" text="2">
      <formula>NOT(ISERROR(SEARCH("2",F1)))</formula>
    </cfRule>
    <cfRule type="containsText" dxfId="162" priority="3" operator="containsText" text="1">
      <formula>NOT(ISERROR(SEARCH("1",F1)))</formula>
    </cfRule>
    <cfRule type="containsText" dxfId="161"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V2170"/>
  <sheetViews>
    <sheetView showGridLines="0" topLeftCell="A18" zoomScale="80" zoomScaleNormal="80" workbookViewId="0">
      <selection activeCell="E28" sqref="E28:F28"/>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433</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COUNTIF($I$22:$I$49,"LOW")</f>
        <v>2</v>
      </c>
      <c r="H10" s="148">
        <f>COUNTIF($I$22:$I$49,"MEDIUM")</f>
        <v>3</v>
      </c>
      <c r="I10" s="148">
        <f>COUNTIF($I$22:$I$49,"HIGH")</f>
        <v>0</v>
      </c>
      <c r="J10" s="40">
        <f>IFERROR(AVERAGE($T$22:$T$49),"")</f>
        <v>8.1999999999999993</v>
      </c>
      <c r="L10" s="41" t="s">
        <v>170</v>
      </c>
      <c r="M10" s="42">
        <f>COUNTIF($G$22:$G$49,M$9)</f>
        <v>0</v>
      </c>
      <c r="N10" s="42">
        <f>COUNTIF($G$22:$G$49,N$9)</f>
        <v>2</v>
      </c>
      <c r="O10" s="42">
        <f>COUNTIF($G$22:$G$49,O$9)</f>
        <v>2</v>
      </c>
      <c r="P10" s="42">
        <f>COUNTIF($G$22:$G$49,P$9)</f>
        <v>1</v>
      </c>
      <c r="Q10" s="42">
        <f>COUNTIF($G$22:$G$49,Q$9)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COUNTIF($H$22:$H$49,M$9)</f>
        <v>0</v>
      </c>
      <c r="N11" s="45">
        <f>COUNTIF($H$22:$H$49,N$9)</f>
        <v>2</v>
      </c>
      <c r="O11" s="45">
        <f>COUNTIF($H$22:$H$49,O$9)</f>
        <v>2</v>
      </c>
      <c r="P11" s="45">
        <f>COUNTIF($H$22:$H$49,P$9)</f>
        <v>1</v>
      </c>
      <c r="Q11" s="45">
        <f>COUNTIF($H$22:$H$49,Q$9)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COUNTIF($M$22:$M$49,"LOW")</f>
        <v>3</v>
      </c>
      <c r="H15" s="148">
        <f>COUNTIF($M$22:$M$49,"MEDIUM")</f>
        <v>2</v>
      </c>
      <c r="I15" s="148">
        <f>COUNTIF($M$22:$M$49,"HIGH")</f>
        <v>0</v>
      </c>
      <c r="J15" s="40">
        <f>IFERROR(AVERAGE($U$22:$U$49),"")</f>
        <v>4.5999999999999996</v>
      </c>
      <c r="L15" s="41" t="s">
        <v>170</v>
      </c>
      <c r="M15" s="42">
        <f>COUNTIF($K$22:$K$49,M$14)</f>
        <v>1</v>
      </c>
      <c r="N15" s="42">
        <f>COUNTIF($K$22:$K$49,N$14)</f>
        <v>3</v>
      </c>
      <c r="O15" s="42">
        <f>COUNTIF($K$22:$K$49,O$14)</f>
        <v>1</v>
      </c>
      <c r="P15" s="42">
        <f>COUNTIF($K$22:$K$49,P$14)</f>
        <v>0</v>
      </c>
      <c r="Q15" s="42">
        <f>COUNTIF($K$22:$K$49,Q$14)</f>
        <v>0</v>
      </c>
      <c r="R15" s="43"/>
    </row>
    <row r="16" spans="2:19" ht="20.100000000000001" customHeight="1" x14ac:dyDescent="0.25">
      <c r="B16" s="90" t="s">
        <v>178</v>
      </c>
      <c r="C16" s="88"/>
      <c r="D16" s="88"/>
      <c r="E16" s="89"/>
      <c r="F16" s="35"/>
      <c r="G16" s="149"/>
      <c r="H16" s="149"/>
      <c r="I16" s="149"/>
      <c r="J16" s="44" t="str">
        <f>IF(J15="","",IF(J15&lt;4.001,"LOW",IF(J15&lt;12.001,"MEDIUM","HIGH")))</f>
        <v>MEDIUM</v>
      </c>
      <c r="L16" s="41" t="s">
        <v>172</v>
      </c>
      <c r="M16" s="45">
        <f>COUNTIF($L$22:$L$49,M$14)</f>
        <v>1</v>
      </c>
      <c r="N16" s="45">
        <f>COUNTIF($L$22:$L$49,N$14)</f>
        <v>3</v>
      </c>
      <c r="O16" s="45">
        <f>COUNTIF($L$22:$L$49,O$14)</f>
        <v>0</v>
      </c>
      <c r="P16" s="45">
        <f>COUNTIF($L$22:$L$49,P$14)</f>
        <v>1</v>
      </c>
      <c r="Q16" s="45">
        <f>COUNTIF($L$22:$L$49,Q$14)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47.25" customHeight="1" x14ac:dyDescent="0.25">
      <c r="B22" s="49" t="s">
        <v>434</v>
      </c>
      <c r="C22" s="14" t="s">
        <v>435</v>
      </c>
      <c r="D22" s="14" t="s">
        <v>436</v>
      </c>
      <c r="E22" s="157" t="s">
        <v>437</v>
      </c>
      <c r="F22" s="158"/>
      <c r="G22" s="50" t="s">
        <v>167</v>
      </c>
      <c r="H22" s="16" t="s">
        <v>166</v>
      </c>
      <c r="I22" s="113" t="str">
        <f>IF(T22="","",IF(T22&lt;4.001,"LOW",IF(T22&lt;12.001,"MEDIUM","HIGH")))</f>
        <v>MEDIUM</v>
      </c>
      <c r="J22" s="49" t="s">
        <v>438</v>
      </c>
      <c r="K22" s="50" t="s">
        <v>166</v>
      </c>
      <c r="L22" s="16" t="s">
        <v>165</v>
      </c>
      <c r="M22" s="119" t="str">
        <f>IF(U22="","",IF(U22&lt;4.001,"LOW",IF(U22&lt;12.001,"MEDIUM","HIGH")))</f>
        <v>MEDIUM</v>
      </c>
      <c r="N22" s="117" t="s">
        <v>439</v>
      </c>
      <c r="O22" s="130">
        <v>44013</v>
      </c>
      <c r="P22" s="16" t="s">
        <v>208</v>
      </c>
      <c r="Q22" s="163"/>
      <c r="R22" s="164"/>
      <c r="S22" s="101"/>
      <c r="T22" s="52">
        <f>IFERROR(LEFT(G22,1)*LEFT(H22,1),"")</f>
        <v>12</v>
      </c>
      <c r="U22" s="52">
        <f>IFERROR(LEFT(K22,1)*LEFT(L22,1),"")</f>
        <v>6</v>
      </c>
    </row>
    <row r="23" spans="2:21" s="53" customFormat="1" ht="108" x14ac:dyDescent="0.25">
      <c r="B23" s="125" t="s">
        <v>440</v>
      </c>
      <c r="C23" s="15" t="s">
        <v>441</v>
      </c>
      <c r="D23" s="15" t="s">
        <v>442</v>
      </c>
      <c r="E23" s="159" t="s">
        <v>437</v>
      </c>
      <c r="F23" s="160"/>
      <c r="G23" s="17" t="s">
        <v>166</v>
      </c>
      <c r="H23" s="122" t="s">
        <v>166</v>
      </c>
      <c r="I23" s="113" t="str">
        <f t="shared" ref="I23:I49" si="0">IF(T23="","",IF(T23&lt;4.001,"LOW",IF(T23&lt;12.001,"MEDIUM","HIGH")))</f>
        <v>MEDIUM</v>
      </c>
      <c r="J23" s="125" t="s">
        <v>443</v>
      </c>
      <c r="K23" s="17" t="s">
        <v>165</v>
      </c>
      <c r="L23" s="122" t="s">
        <v>165</v>
      </c>
      <c r="M23" s="119" t="str">
        <f t="shared" ref="M23:M49" si="1">IF(U23="","",IF(U23&lt;4.001,"LOW",IF(U23&lt;12.001,"MEDIUM","HIGH")))</f>
        <v>LOW</v>
      </c>
      <c r="N23" s="123" t="s">
        <v>444</v>
      </c>
      <c r="O23" s="131" t="s">
        <v>445</v>
      </c>
      <c r="P23" s="122" t="s">
        <v>208</v>
      </c>
      <c r="Q23" s="161"/>
      <c r="R23" s="162"/>
      <c r="S23" s="124" t="s">
        <v>446</v>
      </c>
      <c r="T23" s="52">
        <f t="shared" ref="T23:T49" si="2">IFERROR(LEFT(G23,1)*LEFT(H23,1),"")</f>
        <v>9</v>
      </c>
      <c r="U23" s="52">
        <f t="shared" ref="U23:U49" si="3">IFERROR(LEFT(K23,1)*LEFT(L23,1),"")</f>
        <v>4</v>
      </c>
    </row>
    <row r="24" spans="2:21" s="53" customFormat="1" ht="96" x14ac:dyDescent="0.25">
      <c r="B24" s="125" t="s">
        <v>447</v>
      </c>
      <c r="C24" s="15" t="s">
        <v>448</v>
      </c>
      <c r="D24" s="15" t="s">
        <v>449</v>
      </c>
      <c r="E24" s="159" t="s">
        <v>450</v>
      </c>
      <c r="F24" s="160"/>
      <c r="G24" s="17" t="s">
        <v>165</v>
      </c>
      <c r="H24" s="122" t="s">
        <v>165</v>
      </c>
      <c r="I24" s="113" t="str">
        <f t="shared" si="0"/>
        <v>LOW</v>
      </c>
      <c r="J24" s="125" t="s">
        <v>451</v>
      </c>
      <c r="K24" s="17" t="s">
        <v>165</v>
      </c>
      <c r="L24" s="122" t="s">
        <v>165</v>
      </c>
      <c r="M24" s="119" t="str">
        <f t="shared" si="1"/>
        <v>LOW</v>
      </c>
      <c r="N24" s="123" t="s">
        <v>452</v>
      </c>
      <c r="O24" s="17" t="s">
        <v>445</v>
      </c>
      <c r="P24" s="122" t="s">
        <v>214</v>
      </c>
      <c r="Q24" s="161"/>
      <c r="R24" s="162"/>
      <c r="S24" s="124"/>
      <c r="T24" s="52">
        <f t="shared" si="2"/>
        <v>4</v>
      </c>
      <c r="U24" s="52">
        <f t="shared" si="3"/>
        <v>4</v>
      </c>
    </row>
    <row r="25" spans="2:21" s="53" customFormat="1" ht="156" x14ac:dyDescent="0.25">
      <c r="B25" s="125" t="s">
        <v>453</v>
      </c>
      <c r="C25" s="15" t="s">
        <v>454</v>
      </c>
      <c r="D25" s="15" t="s">
        <v>455</v>
      </c>
      <c r="E25" s="159" t="s">
        <v>456</v>
      </c>
      <c r="F25" s="160"/>
      <c r="G25" s="17" t="s">
        <v>166</v>
      </c>
      <c r="H25" s="122" t="s">
        <v>167</v>
      </c>
      <c r="I25" s="113" t="str">
        <f t="shared" si="0"/>
        <v>MEDIUM</v>
      </c>
      <c r="J25" s="125" t="s">
        <v>457</v>
      </c>
      <c r="K25" s="17" t="s">
        <v>165</v>
      </c>
      <c r="L25" s="122" t="s">
        <v>167</v>
      </c>
      <c r="M25" s="119" t="str">
        <f t="shared" si="1"/>
        <v>MEDIUM</v>
      </c>
      <c r="N25" s="123" t="s">
        <v>458</v>
      </c>
      <c r="O25" s="17" t="s">
        <v>445</v>
      </c>
      <c r="P25" s="122" t="s">
        <v>214</v>
      </c>
      <c r="Q25" s="161"/>
      <c r="R25" s="162"/>
      <c r="S25" s="124" t="s">
        <v>459</v>
      </c>
      <c r="T25" s="52">
        <f t="shared" si="2"/>
        <v>12</v>
      </c>
      <c r="U25" s="52">
        <f t="shared" si="3"/>
        <v>8</v>
      </c>
    </row>
    <row r="26" spans="2:21" s="53" customFormat="1" ht="45" customHeight="1" x14ac:dyDescent="0.25">
      <c r="B26" s="125" t="s">
        <v>460</v>
      </c>
      <c r="C26" s="15" t="s">
        <v>461</v>
      </c>
      <c r="D26" s="15"/>
      <c r="E26" s="159"/>
      <c r="F26" s="160"/>
      <c r="G26" s="17"/>
      <c r="H26" s="122"/>
      <c r="I26" s="113" t="str">
        <f t="shared" si="0"/>
        <v/>
      </c>
      <c r="J26" s="125" t="s">
        <v>462</v>
      </c>
      <c r="K26" s="17"/>
      <c r="L26" s="122"/>
      <c r="M26" s="119" t="str">
        <f t="shared" si="1"/>
        <v/>
      </c>
      <c r="N26" s="123"/>
      <c r="O26" s="17"/>
      <c r="P26" s="122"/>
      <c r="Q26" s="161"/>
      <c r="R26" s="162"/>
      <c r="S26" s="124"/>
      <c r="T26" s="52" t="str">
        <f t="shared" si="2"/>
        <v/>
      </c>
      <c r="U26" s="52" t="str">
        <f t="shared" si="3"/>
        <v/>
      </c>
    </row>
    <row r="27" spans="2:21" s="53" customFormat="1" ht="45" customHeight="1" x14ac:dyDescent="0.25">
      <c r="B27" s="125" t="s">
        <v>463</v>
      </c>
      <c r="C27" s="15" t="s">
        <v>454</v>
      </c>
      <c r="D27" s="15" t="s">
        <v>455</v>
      </c>
      <c r="E27" s="159" t="s">
        <v>464</v>
      </c>
      <c r="F27" s="160"/>
      <c r="G27" s="17" t="s">
        <v>165</v>
      </c>
      <c r="H27" s="122" t="s">
        <v>165</v>
      </c>
      <c r="I27" s="113" t="str">
        <f t="shared" si="0"/>
        <v>LOW</v>
      </c>
      <c r="J27" s="125" t="s">
        <v>465</v>
      </c>
      <c r="K27" s="17" t="s">
        <v>164</v>
      </c>
      <c r="L27" s="122" t="s">
        <v>164</v>
      </c>
      <c r="M27" s="119" t="str">
        <f t="shared" si="1"/>
        <v>LOW</v>
      </c>
      <c r="N27" s="123"/>
      <c r="O27" s="17"/>
      <c r="P27" s="122"/>
      <c r="Q27" s="161"/>
      <c r="R27" s="162"/>
      <c r="S27" s="124"/>
      <c r="T27" s="52">
        <f t="shared" si="2"/>
        <v>4</v>
      </c>
      <c r="U27" s="52">
        <f t="shared" si="3"/>
        <v>1</v>
      </c>
    </row>
    <row r="28" spans="2:21" s="53" customFormat="1" ht="84" x14ac:dyDescent="0.25">
      <c r="B28" s="125" t="s">
        <v>466</v>
      </c>
      <c r="C28" s="15" t="s">
        <v>223</v>
      </c>
      <c r="D28" s="15"/>
      <c r="E28" s="159"/>
      <c r="F28" s="160"/>
      <c r="G28" s="17"/>
      <c r="H28" s="122"/>
      <c r="I28" s="113" t="str">
        <f t="shared" si="0"/>
        <v/>
      </c>
      <c r="J28" s="125" t="s">
        <v>467</v>
      </c>
      <c r="K28" s="17"/>
      <c r="L28" s="122"/>
      <c r="M28" s="119" t="str">
        <f t="shared" si="1"/>
        <v/>
      </c>
      <c r="N28" s="123"/>
      <c r="O28" s="17"/>
      <c r="P28" s="122"/>
      <c r="Q28" s="161"/>
      <c r="R28" s="162"/>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22"/>
      <c r="M47" s="119" t="str">
        <f t="shared" si="1"/>
        <v/>
      </c>
      <c r="N47" s="123"/>
      <c r="O47" s="17"/>
      <c r="P47" s="122"/>
      <c r="Q47" s="124"/>
      <c r="R47" s="125"/>
      <c r="S47" s="124"/>
      <c r="T47" s="52" t="str">
        <f t="shared" si="2"/>
        <v/>
      </c>
      <c r="U47" s="52" t="str">
        <f t="shared" si="3"/>
        <v/>
      </c>
    </row>
    <row r="48" spans="2:21" s="53" customFormat="1" x14ac:dyDescent="0.25">
      <c r="B48" s="125"/>
      <c r="C48" s="15"/>
      <c r="D48" s="15"/>
      <c r="E48" s="159"/>
      <c r="F48" s="160"/>
      <c r="G48" s="17"/>
      <c r="H48" s="122"/>
      <c r="I48" s="113" t="str">
        <f t="shared" si="0"/>
        <v/>
      </c>
      <c r="J48" s="125"/>
      <c r="K48" s="17"/>
      <c r="L48" s="122"/>
      <c r="M48" s="119" t="str">
        <f t="shared" si="1"/>
        <v/>
      </c>
      <c r="N48" s="123"/>
      <c r="O48" s="17"/>
      <c r="P48" s="122"/>
      <c r="Q48" s="161"/>
      <c r="R48" s="162"/>
      <c r="S48" s="124"/>
      <c r="T48" s="52" t="str">
        <f t="shared" si="2"/>
        <v/>
      </c>
      <c r="U48" s="52" t="str">
        <f t="shared" si="3"/>
        <v/>
      </c>
    </row>
    <row r="49" spans="2:21" s="72" customFormat="1" ht="24.75" customHeight="1" thickBot="1" x14ac:dyDescent="0.3">
      <c r="B49" s="69" t="s">
        <v>271</v>
      </c>
      <c r="C49" s="70"/>
      <c r="D49" s="70"/>
      <c r="E49" s="165"/>
      <c r="F49" s="166"/>
      <c r="G49" s="71"/>
      <c r="H49" s="111"/>
      <c r="I49" s="114" t="str">
        <f t="shared" si="0"/>
        <v/>
      </c>
      <c r="J49" s="112"/>
      <c r="K49" s="71"/>
      <c r="L49" s="111"/>
      <c r="M49" s="120" t="str">
        <f t="shared" si="1"/>
        <v/>
      </c>
      <c r="N49" s="118"/>
      <c r="O49" s="71"/>
      <c r="P49" s="71"/>
      <c r="Q49" s="155"/>
      <c r="R49" s="156"/>
      <c r="S49" s="127"/>
      <c r="T49" s="65" t="str">
        <f t="shared" si="2"/>
        <v/>
      </c>
      <c r="U49" s="65" t="str">
        <f t="shared" si="3"/>
        <v/>
      </c>
    </row>
    <row r="50" spans="2:21" customFormat="1" ht="15" customHeight="1" thickTop="1" x14ac:dyDescent="0.25"/>
    <row r="51" spans="2:21" customFormat="1" ht="15" customHeight="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sheetData>
  <sheetProtection formatColumns="0" formatRows="0" insertColumns="0" insertRows="0" deleteColumns="0" deleteRows="0" selectLockedCells="1"/>
  <mergeCells count="66">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00000000-0002-0000-0900-000000000000}">
      <formula1>RAG</formula1>
    </dataValidation>
    <dataValidation type="list" allowBlank="1" showInputMessage="1" showErrorMessage="1" sqref="G22:H49 K22:L49" xr:uid="{00000000-0002-0000-09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V2165"/>
  <sheetViews>
    <sheetView showGridLines="0" topLeftCell="A13" zoomScale="80" zoomScaleNormal="80" workbookViewId="0">
      <selection activeCell="D23" sqref="D23"/>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468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COUNTIF($I$22:$I$44,"LOW")</f>
        <v>2</v>
      </c>
      <c r="H10" s="148">
        <f>COUNTIF($I$22:$I$44,"MEDIUM")</f>
        <v>0</v>
      </c>
      <c r="I10" s="148">
        <f>COUNTIF($I$22:$I$44,"HIGH")</f>
        <v>0</v>
      </c>
      <c r="J10" s="40">
        <f>IFERROR(AVERAGE($T$22:$T$44),"")</f>
        <v>1</v>
      </c>
      <c r="L10" s="41" t="s">
        <v>170</v>
      </c>
      <c r="M10" s="42">
        <f>COUNTIF($G$22:$G$44,M$9)</f>
        <v>2</v>
      </c>
      <c r="N10" s="42">
        <f>COUNTIF($G$22:$G$44,N$9)</f>
        <v>0</v>
      </c>
      <c r="O10" s="42">
        <f>COUNTIF($G$22:$G$44,O$9)</f>
        <v>0</v>
      </c>
      <c r="P10" s="42">
        <f>COUNTIF($G$22:$G$44,P$9)</f>
        <v>0</v>
      </c>
      <c r="Q10" s="42">
        <f>COUNTIF($G$22:$G$44,Q$9)</f>
        <v>0</v>
      </c>
      <c r="R10" s="43"/>
    </row>
    <row r="11" spans="2:19" ht="20.100000000000001" customHeight="1" x14ac:dyDescent="0.25">
      <c r="B11" s="87" t="s">
        <v>171</v>
      </c>
      <c r="C11" s="88"/>
      <c r="D11" s="88"/>
      <c r="E11" s="89"/>
      <c r="F11" s="35"/>
      <c r="G11" s="149"/>
      <c r="H11" s="149"/>
      <c r="I11" s="149"/>
      <c r="J11" s="44" t="str">
        <f>IF(J10="","",IF(J10&lt;4.001,"LOW",IF(J10&lt;12.001,"MEDIUM","HIGH")))</f>
        <v>LOW</v>
      </c>
      <c r="L11" s="41" t="s">
        <v>172</v>
      </c>
      <c r="M11" s="45">
        <f>COUNTIF($H$22:$H$44,M$9)</f>
        <v>2</v>
      </c>
      <c r="N11" s="45">
        <f>COUNTIF($H$22:$H$44,N$9)</f>
        <v>0</v>
      </c>
      <c r="O11" s="45">
        <f>COUNTIF($H$22:$H$44,O$9)</f>
        <v>0</v>
      </c>
      <c r="P11" s="45">
        <f>COUNTIF($H$22:$H$44,P$9)</f>
        <v>0</v>
      </c>
      <c r="Q11" s="45">
        <f>COUNTIF($H$22:$H$44,Q$9)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COUNTIF($M$22:$M$44,"LOW")</f>
        <v>0</v>
      </c>
      <c r="H15" s="148">
        <f>COUNTIF($M$22:$M$44,"MEDIUM")</f>
        <v>0</v>
      </c>
      <c r="I15" s="148">
        <f>COUNTIF($M$22:$M$44,"HIGH")</f>
        <v>0</v>
      </c>
      <c r="J15" s="40" t="str">
        <f>IFERROR(AVERAGE($U$22:$U$44),"")</f>
        <v/>
      </c>
      <c r="L15" s="41" t="s">
        <v>170</v>
      </c>
      <c r="M15" s="42">
        <f>COUNTIF($K$22:$K$44,M$14)</f>
        <v>0</v>
      </c>
      <c r="N15" s="42">
        <f>COUNTIF($K$22:$K$44,N$14)</f>
        <v>0</v>
      </c>
      <c r="O15" s="42">
        <f>COUNTIF($K$22:$K$44,O$14)</f>
        <v>0</v>
      </c>
      <c r="P15" s="42">
        <f>COUNTIF($K$22:$K$44,P$14)</f>
        <v>0</v>
      </c>
      <c r="Q15" s="42">
        <f>COUNTIF($K$22:$K$44,Q$14)</f>
        <v>0</v>
      </c>
      <c r="R15" s="43"/>
    </row>
    <row r="16" spans="2:19" ht="20.100000000000001" customHeight="1" x14ac:dyDescent="0.25">
      <c r="B16" s="90" t="s">
        <v>178</v>
      </c>
      <c r="C16" s="88"/>
      <c r="D16" s="88"/>
      <c r="E16" s="89"/>
      <c r="F16" s="35"/>
      <c r="G16" s="149"/>
      <c r="H16" s="149"/>
      <c r="I16" s="149"/>
      <c r="J16" s="44" t="str">
        <f>IF(J15="","",IF(J15&lt;4.001,"LOW",IF(J15&lt;12.001,"MEDIUM","HIGH")))</f>
        <v/>
      </c>
      <c r="L16" s="41" t="s">
        <v>172</v>
      </c>
      <c r="M16" s="45">
        <f>COUNTIF($L$22:$L$44,M$14)</f>
        <v>0</v>
      </c>
      <c r="N16" s="45">
        <f>COUNTIF($L$22:$L$44,N$14)</f>
        <v>0</v>
      </c>
      <c r="O16" s="45">
        <f>COUNTIF($L$22:$L$44,O$14)</f>
        <v>0</v>
      </c>
      <c r="P16" s="45">
        <f>COUNTIF($L$22:$L$44,P$14)</f>
        <v>0</v>
      </c>
      <c r="Q16" s="45">
        <f>COUNTIF($L$22:$L$44,Q$14)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47.25" customHeight="1" x14ac:dyDescent="0.25">
      <c r="B22" s="49" t="s">
        <v>469</v>
      </c>
      <c r="C22" s="14" t="s">
        <v>223</v>
      </c>
      <c r="D22" s="14"/>
      <c r="E22" s="157" t="s">
        <v>470</v>
      </c>
      <c r="F22" s="158"/>
      <c r="G22" s="50" t="s">
        <v>164</v>
      </c>
      <c r="H22" s="16" t="s">
        <v>164</v>
      </c>
      <c r="I22" s="113" t="str">
        <f>IF(T22="","",IF(T22&lt;4.001,"LOW",IF(T22&lt;12.001,"MEDIUM","HIGH")))</f>
        <v>LOW</v>
      </c>
      <c r="J22" s="49" t="s">
        <v>471</v>
      </c>
      <c r="K22" s="50"/>
      <c r="L22" s="16"/>
      <c r="M22" s="119" t="str">
        <f>IF(U22="","",IF(U22&lt;4.001,"LOW",IF(U22&lt;12.001,"MEDIUM","HIGH")))</f>
        <v/>
      </c>
      <c r="N22" s="117"/>
      <c r="O22" s="50"/>
      <c r="P22" s="16"/>
      <c r="Q22" s="163"/>
      <c r="R22" s="164"/>
      <c r="S22" s="101" t="s">
        <v>472</v>
      </c>
      <c r="T22" s="52">
        <f>IFERROR(LEFT(G22,1)*LEFT(H22,1),"")</f>
        <v>1</v>
      </c>
      <c r="U22" s="52" t="str">
        <f>IFERROR(LEFT(K22,1)*LEFT(L22,1),"")</f>
        <v/>
      </c>
    </row>
    <row r="23" spans="2:21" s="53" customFormat="1" ht="60" x14ac:dyDescent="0.25">
      <c r="B23" s="125" t="s">
        <v>473</v>
      </c>
      <c r="C23" s="15" t="s">
        <v>223</v>
      </c>
      <c r="D23" s="15"/>
      <c r="E23" s="159" t="s">
        <v>474</v>
      </c>
      <c r="F23" s="160"/>
      <c r="G23" s="17" t="s">
        <v>164</v>
      </c>
      <c r="H23" s="122" t="s">
        <v>164</v>
      </c>
      <c r="I23" s="113" t="str">
        <f t="shared" ref="I23:I44" si="0">IF(T23="","",IF(T23&lt;4.001,"LOW",IF(T23&lt;12.001,"MEDIUM","HIGH")))</f>
        <v>LOW</v>
      </c>
      <c r="J23" s="125" t="s">
        <v>475</v>
      </c>
      <c r="K23" s="17"/>
      <c r="L23" s="122"/>
      <c r="M23" s="119" t="str">
        <f t="shared" ref="M23:M44" si="1">IF(U23="","",IF(U23&lt;4.001,"LOW",IF(U23&lt;12.001,"MEDIUM","HIGH")))</f>
        <v/>
      </c>
      <c r="N23" s="123"/>
      <c r="O23" s="17"/>
      <c r="P23" s="122"/>
      <c r="Q23" s="161"/>
      <c r="R23" s="162"/>
      <c r="S23" s="124"/>
      <c r="T23" s="52">
        <f t="shared" ref="T23:T44" si="2">IFERROR(LEFT(G23,1)*LEFT(H23,1),"")</f>
        <v>1</v>
      </c>
      <c r="U23" s="52" t="str">
        <f t="shared" ref="U23:U44" si="3">IFERROR(LEFT(K23,1)*LEFT(L23,1),"")</f>
        <v/>
      </c>
    </row>
    <row r="24" spans="2:21" s="53" customFormat="1" x14ac:dyDescent="0.25">
      <c r="B24" s="125"/>
      <c r="C24" s="15"/>
      <c r="D24" s="15"/>
      <c r="E24" s="159"/>
      <c r="F24" s="160"/>
      <c r="G24" s="17"/>
      <c r="H24" s="122"/>
      <c r="I24" s="113" t="str">
        <f t="shared" si="0"/>
        <v/>
      </c>
      <c r="J24" s="125"/>
      <c r="K24" s="17"/>
      <c r="L24" s="122"/>
      <c r="M24" s="119" t="str">
        <f t="shared" si="1"/>
        <v/>
      </c>
      <c r="N24" s="123"/>
      <c r="O24" s="17"/>
      <c r="P24" s="122"/>
      <c r="Q24" s="124"/>
      <c r="R24" s="125"/>
      <c r="S24" s="124"/>
      <c r="T24" s="52" t="str">
        <f t="shared" si="2"/>
        <v/>
      </c>
      <c r="U24" s="52" t="str">
        <f t="shared" si="3"/>
        <v/>
      </c>
    </row>
    <row r="25" spans="2:21" s="53" customFormat="1" x14ac:dyDescent="0.25">
      <c r="B25" s="125"/>
      <c r="C25" s="15"/>
      <c r="D25" s="15"/>
      <c r="E25" s="159"/>
      <c r="F25" s="160"/>
      <c r="G25" s="17"/>
      <c r="H25" s="122"/>
      <c r="I25" s="113" t="str">
        <f t="shared" si="0"/>
        <v/>
      </c>
      <c r="J25" s="125"/>
      <c r="K25" s="17"/>
      <c r="L25" s="122"/>
      <c r="M25" s="119" t="str">
        <f t="shared" si="1"/>
        <v/>
      </c>
      <c r="N25" s="123"/>
      <c r="O25" s="17"/>
      <c r="P25" s="122"/>
      <c r="Q25" s="124"/>
      <c r="R25" s="125"/>
      <c r="S25" s="124"/>
      <c r="T25" s="52" t="str">
        <f t="shared" si="2"/>
        <v/>
      </c>
      <c r="U25" s="52" t="str">
        <f t="shared" si="3"/>
        <v/>
      </c>
    </row>
    <row r="26" spans="2:21" s="53" customFormat="1" x14ac:dyDescent="0.25">
      <c r="B26" s="125"/>
      <c r="C26" s="15"/>
      <c r="D26" s="15"/>
      <c r="E26" s="159"/>
      <c r="F26" s="160"/>
      <c r="G26" s="17"/>
      <c r="H26" s="122"/>
      <c r="I26" s="113" t="str">
        <f t="shared" si="0"/>
        <v/>
      </c>
      <c r="J26" s="125"/>
      <c r="K26" s="17"/>
      <c r="L26" s="122"/>
      <c r="M26" s="119" t="str">
        <f t="shared" si="1"/>
        <v/>
      </c>
      <c r="N26" s="123"/>
      <c r="O26" s="17"/>
      <c r="P26" s="122"/>
      <c r="Q26" s="124"/>
      <c r="R26" s="125"/>
      <c r="S26" s="124"/>
      <c r="T26" s="52" t="str">
        <f t="shared" si="2"/>
        <v/>
      </c>
      <c r="U26" s="52" t="str">
        <f t="shared" si="3"/>
        <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24"/>
      <c r="R27" s="125"/>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61"/>
      <c r="R43" s="162"/>
      <c r="S43" s="124"/>
      <c r="T43" s="52" t="str">
        <f t="shared" si="2"/>
        <v/>
      </c>
      <c r="U43" s="52" t="str">
        <f t="shared" si="3"/>
        <v/>
      </c>
    </row>
    <row r="44" spans="2:21" s="72" customFormat="1" ht="24.75" customHeight="1" thickBot="1" x14ac:dyDescent="0.3">
      <c r="B44" s="69" t="s">
        <v>271</v>
      </c>
      <c r="C44" s="70"/>
      <c r="D44" s="70"/>
      <c r="E44" s="165"/>
      <c r="F44" s="166"/>
      <c r="G44" s="71"/>
      <c r="H44" s="111"/>
      <c r="I44" s="114" t="str">
        <f t="shared" si="0"/>
        <v/>
      </c>
      <c r="J44" s="112"/>
      <c r="K44" s="71"/>
      <c r="L44" s="111"/>
      <c r="M44" s="120" t="str">
        <f t="shared" si="1"/>
        <v/>
      </c>
      <c r="N44" s="118"/>
      <c r="O44" s="71"/>
      <c r="P44" s="71"/>
      <c r="Q44" s="155"/>
      <c r="R44" s="156"/>
      <c r="S44" s="127"/>
      <c r="T44" s="65" t="str">
        <f t="shared" si="2"/>
        <v/>
      </c>
      <c r="U44" s="65" t="str">
        <f t="shared" si="3"/>
        <v/>
      </c>
    </row>
    <row r="45" spans="2:21" customFormat="1" ht="15" customHeight="1" thickTop="1" x14ac:dyDescent="0.25"/>
    <row r="46" spans="2:21" customFormat="1" ht="15" customHeight="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56">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G22:H44 K22:L44">
    <cfRule type="containsText" dxfId="65" priority="4" operator="containsText" text="5">
      <formula>NOT(ISERROR(SEARCH("5",G22)))</formula>
    </cfRule>
    <cfRule type="containsText" dxfId="64" priority="5" operator="containsText" text="4">
      <formula>NOT(ISERROR(SEARCH("4",G22)))</formula>
    </cfRule>
    <cfRule type="containsText" dxfId="63" priority="6" operator="containsText" text="3">
      <formula>NOT(ISERROR(SEARCH("3",G22)))</formula>
    </cfRule>
    <cfRule type="containsText" dxfId="62" priority="7" operator="containsText" text="2">
      <formula>NOT(ISERROR(SEARCH("2",G22)))</formula>
    </cfRule>
    <cfRule type="containsText" dxfId="61" priority="8" operator="containsText" text="1">
      <formula>NOT(ISERROR(SEARCH("1",G22)))</formula>
    </cfRule>
  </conditionalFormatting>
  <conditionalFormatting sqref="J11 J16 I22:I44 M22:M44">
    <cfRule type="containsText" dxfId="60" priority="9" operator="containsText" text="HIGH">
      <formula>NOT(ISERROR(SEARCH("HIGH",I11)))</formula>
    </cfRule>
    <cfRule type="containsText" dxfId="59" priority="10" operator="containsText" text="MEDIUM">
      <formula>NOT(ISERROR(SEARCH("MEDIUM",I11)))</formula>
    </cfRule>
    <cfRule type="containsText" dxfId="58" priority="11" operator="containsText" text="LOW">
      <formula>NOT(ISERROR(SEARCH("LOW",I11)))</formula>
    </cfRule>
  </conditionalFormatting>
  <conditionalFormatting sqref="P22:P44">
    <cfRule type="containsText" dxfId="57" priority="1" operator="containsText" text="Green">
      <formula>NOT(ISERROR(SEARCH("Green",P22)))</formula>
    </cfRule>
    <cfRule type="containsText" dxfId="56" priority="2" operator="containsText" text="Amber">
      <formula>NOT(ISERROR(SEARCH("Amber",P22)))</formula>
    </cfRule>
    <cfRule type="containsText" dxfId="55" priority="3" operator="containsText" text="Red">
      <formula>NOT(ISERROR(SEARCH("Red",P22)))</formula>
    </cfRule>
  </conditionalFormatting>
  <dataValidations count="2">
    <dataValidation type="list" allowBlank="1" showInputMessage="1" showErrorMessage="1" sqref="P22:P44" xr:uid="{00000000-0002-0000-0A00-000000000000}">
      <formula1>RAG</formula1>
    </dataValidation>
    <dataValidation type="list" allowBlank="1" showInputMessage="1" showErrorMessage="1" sqref="G22:H44 K22:L44" xr:uid="{00000000-0002-0000-0A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2167"/>
  <sheetViews>
    <sheetView showGridLines="0" topLeftCell="A19" zoomScale="80" zoomScaleNormal="80" workbookViewId="0">
      <selection activeCell="A34" sqref="A34:XFD34"/>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476</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COUNTIF($I$22:$I$46,"LOW")</f>
        <v>0</v>
      </c>
      <c r="H10" s="148">
        <f>COUNTIF($I$22:$I$46,"MEDIUM")</f>
        <v>1</v>
      </c>
      <c r="I10" s="148">
        <f>COUNTIF($I$22:$I$46,"HIGH")</f>
        <v>0</v>
      </c>
      <c r="J10" s="40">
        <f>IFERROR(AVERAGE($T$22:$T$46),"")</f>
        <v>8</v>
      </c>
      <c r="L10" s="41" t="s">
        <v>170</v>
      </c>
      <c r="M10" s="42">
        <f>COUNTIF($G$22:$G$46,M$9)</f>
        <v>0</v>
      </c>
      <c r="N10" s="42">
        <f>COUNTIF($G$22:$G$46,N$9)</f>
        <v>1</v>
      </c>
      <c r="O10" s="42">
        <f>COUNTIF($G$22:$G$46,O$9)</f>
        <v>0</v>
      </c>
      <c r="P10" s="42">
        <f>COUNTIF($G$22:$G$46,P$9)</f>
        <v>0</v>
      </c>
      <c r="Q10" s="42">
        <f>COUNTIF($G$22:$G$46,Q$9)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COUNTIF($H$22:$H$46,M$9)</f>
        <v>0</v>
      </c>
      <c r="N11" s="45">
        <f>COUNTIF($H$22:$H$46,N$9)</f>
        <v>0</v>
      </c>
      <c r="O11" s="45">
        <f>COUNTIF($H$22:$H$46,O$9)</f>
        <v>0</v>
      </c>
      <c r="P11" s="45">
        <f>COUNTIF($H$22:$H$46,P$9)</f>
        <v>1</v>
      </c>
      <c r="Q11" s="45">
        <f>COUNTIF($H$22:$H$46,Q$9)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COUNTIF($M$22:$M$46,"LOW")</f>
        <v>0</v>
      </c>
      <c r="H15" s="148">
        <f>COUNTIF($M$22:$M$46,"MEDIUM")</f>
        <v>0</v>
      </c>
      <c r="I15" s="148">
        <f>COUNTIF($M$22:$M$46,"HIGH")</f>
        <v>1</v>
      </c>
      <c r="J15" s="40">
        <f>IFERROR(AVERAGE($U$22:$U$46),"")</f>
        <v>16</v>
      </c>
      <c r="L15" s="41" t="s">
        <v>170</v>
      </c>
      <c r="M15" s="42">
        <f>COUNTIF($K$22:$K$46,M$14)</f>
        <v>0</v>
      </c>
      <c r="N15" s="42">
        <f>COUNTIF($K$22:$K$46,N$14)</f>
        <v>0</v>
      </c>
      <c r="O15" s="42">
        <f>COUNTIF($K$22:$K$46,O$14)</f>
        <v>0</v>
      </c>
      <c r="P15" s="42">
        <f>COUNTIF($K$22:$K$46,P$14)</f>
        <v>1</v>
      </c>
      <c r="Q15" s="42">
        <f>COUNTIF($K$22:$K$46,Q$14)</f>
        <v>0</v>
      </c>
      <c r="R15" s="43"/>
    </row>
    <row r="16" spans="2:19" ht="20.100000000000001" customHeight="1" x14ac:dyDescent="0.25">
      <c r="B16" s="90" t="s">
        <v>178</v>
      </c>
      <c r="C16" s="88"/>
      <c r="D16" s="88"/>
      <c r="E16" s="89"/>
      <c r="F16" s="35"/>
      <c r="G16" s="149"/>
      <c r="H16" s="149"/>
      <c r="I16" s="149"/>
      <c r="J16" s="44" t="str">
        <f>IF(J15="","",IF(J15&lt;4.001,"LOW",IF(J15&lt;12.001,"MEDIUM","HIGH")))</f>
        <v>HIGH</v>
      </c>
      <c r="L16" s="41" t="s">
        <v>172</v>
      </c>
      <c r="M16" s="45">
        <f>COUNTIF($L$22:$L$46,M$14)</f>
        <v>0</v>
      </c>
      <c r="N16" s="45">
        <f>COUNTIF($L$22:$L$46,N$14)</f>
        <v>0</v>
      </c>
      <c r="O16" s="45">
        <f>COUNTIF($L$22:$L$46,O$14)</f>
        <v>0</v>
      </c>
      <c r="P16" s="45">
        <f>COUNTIF($L$22:$L$46,P$14)</f>
        <v>1</v>
      </c>
      <c r="Q16" s="45">
        <f>COUNTIF($L$22:$L$46,Q$14)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60" x14ac:dyDescent="0.25">
      <c r="B22" s="49" t="s">
        <v>477</v>
      </c>
      <c r="C22" s="14" t="s">
        <v>223</v>
      </c>
      <c r="D22" s="14"/>
      <c r="E22" s="157"/>
      <c r="F22" s="158"/>
      <c r="G22" s="50"/>
      <c r="H22" s="16"/>
      <c r="I22" s="113" t="str">
        <f>IF(T22="","",IF(T22&lt;4.001,"LOW",IF(T22&lt;12.001,"MEDIUM","HIGH")))</f>
        <v/>
      </c>
      <c r="J22" s="49" t="s">
        <v>478</v>
      </c>
      <c r="K22" s="50"/>
      <c r="L22" s="16"/>
      <c r="M22" s="119" t="str">
        <f>IF(U22="","",IF(U22&lt;4.001,"LOW",IF(U22&lt;12.001,"MEDIUM","HIGH")))</f>
        <v/>
      </c>
      <c r="N22" s="117"/>
      <c r="O22" s="50"/>
      <c r="P22" s="16"/>
      <c r="Q22" s="163"/>
      <c r="R22" s="164"/>
      <c r="S22" s="101" t="s">
        <v>479</v>
      </c>
      <c r="T22" s="52" t="str">
        <f>IFERROR(LEFT(G22,1)*LEFT(H22,1),"")</f>
        <v/>
      </c>
      <c r="U22" s="52" t="str">
        <f>IFERROR(LEFT(K22,1)*LEFT(L22,1),"")</f>
        <v/>
      </c>
    </row>
    <row r="23" spans="2:21" s="53" customFormat="1" ht="84" x14ac:dyDescent="0.25">
      <c r="B23" s="125" t="s">
        <v>480</v>
      </c>
      <c r="C23" s="15" t="s">
        <v>223</v>
      </c>
      <c r="D23" s="15"/>
      <c r="E23" s="159" t="s">
        <v>481</v>
      </c>
      <c r="F23" s="160"/>
      <c r="G23" s="17"/>
      <c r="H23" s="122"/>
      <c r="I23" s="113" t="str">
        <f t="shared" ref="I23:I46" si="0">IF(T23="","",IF(T23&lt;4.001,"LOW",IF(T23&lt;12.001,"MEDIUM","HIGH")))</f>
        <v/>
      </c>
      <c r="J23" s="125" t="s">
        <v>482</v>
      </c>
      <c r="K23" s="17"/>
      <c r="L23" s="122"/>
      <c r="M23" s="119" t="str">
        <f t="shared" ref="M23:M46" si="1">IF(U23="","",IF(U23&lt;4.001,"LOW",IF(U23&lt;12.001,"MEDIUM","HIGH")))</f>
        <v/>
      </c>
      <c r="N23" s="123"/>
      <c r="O23" s="17"/>
      <c r="P23" s="122"/>
      <c r="Q23" s="161"/>
      <c r="R23" s="162"/>
      <c r="S23" s="124" t="s">
        <v>483</v>
      </c>
      <c r="T23" s="52" t="str">
        <f t="shared" ref="T23:T46" si="2">IFERROR(LEFT(G23,1)*LEFT(H23,1),"")</f>
        <v/>
      </c>
      <c r="U23" s="52" t="str">
        <f t="shared" ref="U23:U46" si="3">IFERROR(LEFT(K23,1)*LEFT(L23,1),"")</f>
        <v/>
      </c>
    </row>
    <row r="24" spans="2:21" s="53" customFormat="1" ht="36" x14ac:dyDescent="0.25">
      <c r="B24" s="125" t="s">
        <v>484</v>
      </c>
      <c r="C24" s="15" t="s">
        <v>202</v>
      </c>
      <c r="D24" s="15" t="s">
        <v>485</v>
      </c>
      <c r="E24" s="159" t="s">
        <v>486</v>
      </c>
      <c r="F24" s="160"/>
      <c r="G24" s="17" t="s">
        <v>165</v>
      </c>
      <c r="H24" s="122" t="s">
        <v>167</v>
      </c>
      <c r="I24" s="113" t="str">
        <f t="shared" si="0"/>
        <v>MEDIUM</v>
      </c>
      <c r="J24" s="125" t="s">
        <v>487</v>
      </c>
      <c r="K24" s="17" t="s">
        <v>167</v>
      </c>
      <c r="L24" s="122" t="s">
        <v>167</v>
      </c>
      <c r="M24" s="119" t="str">
        <f t="shared" si="1"/>
        <v>HIGH</v>
      </c>
      <c r="N24" s="123" t="s">
        <v>392</v>
      </c>
      <c r="O24" s="17" t="s">
        <v>312</v>
      </c>
      <c r="P24" s="122" t="s">
        <v>214</v>
      </c>
      <c r="Q24" s="161" t="s">
        <v>573</v>
      </c>
      <c r="R24" s="162"/>
      <c r="S24" s="124"/>
      <c r="T24" s="52">
        <f t="shared" si="2"/>
        <v>8</v>
      </c>
      <c r="U24" s="52">
        <f t="shared" si="3"/>
        <v>16</v>
      </c>
    </row>
    <row r="25" spans="2:21" s="53" customFormat="1" ht="72" x14ac:dyDescent="0.25">
      <c r="B25" s="125" t="s">
        <v>488</v>
      </c>
      <c r="C25" s="15" t="s">
        <v>223</v>
      </c>
      <c r="D25" s="15"/>
      <c r="E25" s="159"/>
      <c r="F25" s="160"/>
      <c r="G25" s="17"/>
      <c r="H25" s="122"/>
      <c r="I25" s="113" t="str">
        <f t="shared" si="0"/>
        <v/>
      </c>
      <c r="J25" s="125" t="s">
        <v>489</v>
      </c>
      <c r="K25" s="17"/>
      <c r="L25" s="122"/>
      <c r="M25" s="119" t="str">
        <f t="shared" si="1"/>
        <v/>
      </c>
      <c r="N25" s="123"/>
      <c r="O25" s="17"/>
      <c r="P25" s="122"/>
      <c r="Q25" s="161"/>
      <c r="R25" s="162"/>
      <c r="S25" s="124"/>
      <c r="T25" s="52" t="str">
        <f t="shared" si="2"/>
        <v/>
      </c>
      <c r="U25" s="52" t="str">
        <f t="shared" si="3"/>
        <v/>
      </c>
    </row>
    <row r="26" spans="2:21" s="53" customFormat="1" x14ac:dyDescent="0.25">
      <c r="B26" s="125"/>
      <c r="C26" s="15"/>
      <c r="D26" s="15"/>
      <c r="E26" s="159"/>
      <c r="F26" s="160"/>
      <c r="G26" s="17"/>
      <c r="H26" s="122"/>
      <c r="I26" s="113" t="str">
        <f t="shared" si="0"/>
        <v/>
      </c>
      <c r="J26" s="125"/>
      <c r="K26" s="17"/>
      <c r="L26" s="122"/>
      <c r="M26" s="119" t="str">
        <f t="shared" si="1"/>
        <v/>
      </c>
      <c r="N26" s="123"/>
      <c r="O26" s="17"/>
      <c r="P26" s="122"/>
      <c r="Q26" s="124"/>
      <c r="R26" s="125"/>
      <c r="S26" s="124"/>
      <c r="T26" s="52" t="str">
        <f t="shared" si="2"/>
        <v/>
      </c>
      <c r="U26" s="52" t="str">
        <f t="shared" si="3"/>
        <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24"/>
      <c r="R27" s="125"/>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61"/>
      <c r="R45" s="162"/>
      <c r="S45" s="124"/>
      <c r="T45" s="52" t="str">
        <f t="shared" si="2"/>
        <v/>
      </c>
      <c r="U45" s="52" t="str">
        <f t="shared" si="3"/>
        <v/>
      </c>
    </row>
    <row r="46" spans="2:21" s="72" customFormat="1" ht="24.75" customHeight="1" thickBot="1" x14ac:dyDescent="0.3">
      <c r="B46" s="69" t="s">
        <v>271</v>
      </c>
      <c r="C46" s="70"/>
      <c r="D46" s="70"/>
      <c r="E46" s="165"/>
      <c r="F46" s="166"/>
      <c r="G46" s="71"/>
      <c r="H46" s="111"/>
      <c r="I46" s="114" t="str">
        <f t="shared" si="0"/>
        <v/>
      </c>
      <c r="J46" s="112"/>
      <c r="K46" s="71"/>
      <c r="L46" s="111"/>
      <c r="M46" s="120" t="str">
        <f t="shared" si="1"/>
        <v/>
      </c>
      <c r="N46" s="118"/>
      <c r="O46" s="71"/>
      <c r="P46" s="71"/>
      <c r="Q46" s="155"/>
      <c r="R46" s="156"/>
      <c r="S46" s="127"/>
      <c r="T46" s="65" t="str">
        <f t="shared" si="2"/>
        <v/>
      </c>
      <c r="U46" s="65"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6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6 M22:M46">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6">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6 K22:L46" xr:uid="{00000000-0002-0000-0B00-000000000000}">
      <formula1>level</formula1>
    </dataValidation>
    <dataValidation type="list" allowBlank="1" showInputMessage="1" showErrorMessage="1" sqref="P22:P46" xr:uid="{00000000-0002-0000-0B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V2166"/>
  <sheetViews>
    <sheetView showGridLines="0" topLeftCell="F17" zoomScale="80" zoomScaleNormal="80" workbookViewId="0">
      <selection activeCell="Q23" sqref="Q23:R23"/>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490</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COUNTIF($I$22:$I$45,"LOW")</f>
        <v>1</v>
      </c>
      <c r="H10" s="148">
        <f>COUNTIF($I$22:$I$45,"MEDIUM")</f>
        <v>1</v>
      </c>
      <c r="I10" s="148">
        <f>COUNTIF($I$22:$I$45,"HIGH")</f>
        <v>0</v>
      </c>
      <c r="J10" s="40">
        <f>IFERROR(AVERAGE($T$22:$T$45),"")</f>
        <v>5.5</v>
      </c>
      <c r="L10" s="41" t="s">
        <v>170</v>
      </c>
      <c r="M10" s="42">
        <f>COUNTIF($G$22:$G$45,M$9)</f>
        <v>1</v>
      </c>
      <c r="N10" s="42">
        <f>COUNTIF($G$22:$G$45,N$9)</f>
        <v>0</v>
      </c>
      <c r="O10" s="42">
        <f>COUNTIF($G$22:$G$45,O$9)</f>
        <v>1</v>
      </c>
      <c r="P10" s="42">
        <f>COUNTIF($G$22:$G$45,P$9)</f>
        <v>0</v>
      </c>
      <c r="Q10" s="42">
        <f>COUNTIF($G$22:$G$45,Q$9)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COUNTIF($H$22:$H$45,M$9)</f>
        <v>0</v>
      </c>
      <c r="N11" s="45">
        <f>COUNTIF($H$22:$H$45,N$9)</f>
        <v>1</v>
      </c>
      <c r="O11" s="45">
        <f>COUNTIF($H$22:$H$45,O$9)</f>
        <v>1</v>
      </c>
      <c r="P11" s="45">
        <f>COUNTIF($H$22:$H$45,P$9)</f>
        <v>0</v>
      </c>
      <c r="Q11" s="45">
        <f>COUNTIF($H$22:$H$45,Q$9)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COUNTIF($M$22:$M$45,"LOW")</f>
        <v>0</v>
      </c>
      <c r="H15" s="148">
        <f>COUNTIF($M$22:$M$45,"MEDIUM")</f>
        <v>2</v>
      </c>
      <c r="I15" s="148">
        <f>COUNTIF($M$22:$M$45,"HIGH")</f>
        <v>0</v>
      </c>
      <c r="J15" s="40">
        <f>IFERROR(AVERAGE($U$22:$U$45),"")</f>
        <v>9</v>
      </c>
      <c r="L15" s="41" t="s">
        <v>170</v>
      </c>
      <c r="M15" s="42">
        <f>COUNTIF($K$22:$K$45,M$14)</f>
        <v>0</v>
      </c>
      <c r="N15" s="42">
        <f>COUNTIF($K$22:$K$45,N$14)</f>
        <v>0</v>
      </c>
      <c r="O15" s="42">
        <f>COUNTIF($K$22:$K$45,O$14)</f>
        <v>2</v>
      </c>
      <c r="P15" s="42">
        <f>COUNTIF($K$22:$K$45,P$14)</f>
        <v>0</v>
      </c>
      <c r="Q15" s="42">
        <f>COUNTIF($K$22:$K$45,Q$14)</f>
        <v>0</v>
      </c>
      <c r="R15" s="43"/>
    </row>
    <row r="16" spans="2:19" ht="20.100000000000001" customHeight="1" x14ac:dyDescent="0.25">
      <c r="B16" s="90" t="s">
        <v>178</v>
      </c>
      <c r="C16" s="88"/>
      <c r="D16" s="88"/>
      <c r="E16" s="89"/>
      <c r="F16" s="35"/>
      <c r="G16" s="149"/>
      <c r="H16" s="149"/>
      <c r="I16" s="149"/>
      <c r="J16" s="44" t="str">
        <f>IF(J15="","",IF(J15&lt;4.001,"LOW",IF(J15&lt;12.001,"MEDIUM","HIGH")))</f>
        <v>MEDIUM</v>
      </c>
      <c r="L16" s="41" t="s">
        <v>172</v>
      </c>
      <c r="M16" s="45">
        <f>COUNTIF($L$22:$L$45,M$14)</f>
        <v>0</v>
      </c>
      <c r="N16" s="45">
        <f>COUNTIF($L$22:$L$45,N$14)</f>
        <v>0</v>
      </c>
      <c r="O16" s="45">
        <f>COUNTIF($L$22:$L$45,O$14)</f>
        <v>2</v>
      </c>
      <c r="P16" s="45">
        <f>COUNTIF($L$22:$L$45,P$14)</f>
        <v>0</v>
      </c>
      <c r="Q16" s="45">
        <f>COUNTIF($L$22:$L$45,Q$14)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84" x14ac:dyDescent="0.25">
      <c r="B22" s="49" t="s">
        <v>491</v>
      </c>
      <c r="C22" s="14" t="s">
        <v>492</v>
      </c>
      <c r="D22" s="14" t="s">
        <v>493</v>
      </c>
      <c r="E22" s="157" t="s">
        <v>494</v>
      </c>
      <c r="F22" s="158"/>
      <c r="G22" s="50" t="s">
        <v>166</v>
      </c>
      <c r="H22" s="16" t="s">
        <v>166</v>
      </c>
      <c r="I22" s="113" t="str">
        <f>IF(T22="","",IF(T22&lt;4.001,"LOW",IF(T22&lt;12.001,"MEDIUM","HIGH")))</f>
        <v>MEDIUM</v>
      </c>
      <c r="J22" s="49" t="s">
        <v>495</v>
      </c>
      <c r="K22" s="50" t="s">
        <v>166</v>
      </c>
      <c r="L22" s="16" t="s">
        <v>166</v>
      </c>
      <c r="M22" s="119" t="str">
        <f>IF(U22="","",IF(U22&lt;4.001,"LOW",IF(U22&lt;12.001,"MEDIUM","HIGH")))</f>
        <v>MEDIUM</v>
      </c>
      <c r="N22" s="117" t="s">
        <v>496</v>
      </c>
      <c r="O22" s="50" t="s">
        <v>497</v>
      </c>
      <c r="P22" s="16" t="s">
        <v>208</v>
      </c>
      <c r="Q22" s="163" t="s">
        <v>498</v>
      </c>
      <c r="R22" s="164"/>
      <c r="S22" s="101"/>
      <c r="T22" s="52">
        <f>IFERROR(LEFT(G22,1)*LEFT(H22,1),"")</f>
        <v>9</v>
      </c>
      <c r="U22" s="52">
        <f>IFERROR(LEFT(K22,1)*LEFT(L22,1),"")</f>
        <v>9</v>
      </c>
    </row>
    <row r="23" spans="2:21" s="53" customFormat="1" ht="48" x14ac:dyDescent="0.25">
      <c r="B23" s="125" t="s">
        <v>499</v>
      </c>
      <c r="C23" s="15" t="s">
        <v>223</v>
      </c>
      <c r="D23" s="15"/>
      <c r="E23" s="159"/>
      <c r="F23" s="160"/>
      <c r="G23" s="17"/>
      <c r="H23" s="122"/>
      <c r="I23" s="113" t="str">
        <f t="shared" ref="I23:I45" si="0">IF(T23="","",IF(T23&lt;4.001,"LOW",IF(T23&lt;12.001,"MEDIUM","HIGH")))</f>
        <v/>
      </c>
      <c r="J23" s="125" t="s">
        <v>500</v>
      </c>
      <c r="K23" s="17"/>
      <c r="L23" s="122"/>
      <c r="M23" s="119" t="str">
        <f t="shared" ref="M23:M45" si="1">IF(U23="","",IF(U23&lt;4.001,"LOW",IF(U23&lt;12.001,"MEDIUM","HIGH")))</f>
        <v/>
      </c>
      <c r="N23" s="123"/>
      <c r="O23" s="17"/>
      <c r="P23" s="122"/>
      <c r="Q23" s="161"/>
      <c r="R23" s="162"/>
      <c r="S23" s="124"/>
      <c r="T23" s="52" t="str">
        <f t="shared" ref="T23:T45" si="2">IFERROR(LEFT(G23,1)*LEFT(H23,1),"")</f>
        <v/>
      </c>
      <c r="U23" s="52" t="str">
        <f t="shared" ref="U23:U45" si="3">IFERROR(LEFT(K23,1)*LEFT(L23,1),"")</f>
        <v/>
      </c>
    </row>
    <row r="24" spans="2:21" s="53" customFormat="1" ht="48" x14ac:dyDescent="0.25">
      <c r="B24" s="125" t="s">
        <v>501</v>
      </c>
      <c r="C24" s="15" t="s">
        <v>314</v>
      </c>
      <c r="D24" s="15" t="s">
        <v>502</v>
      </c>
      <c r="E24" s="159" t="s">
        <v>503</v>
      </c>
      <c r="F24" s="160"/>
      <c r="G24" s="17" t="s">
        <v>164</v>
      </c>
      <c r="H24" s="122" t="s">
        <v>165</v>
      </c>
      <c r="I24" s="113" t="str">
        <f t="shared" si="0"/>
        <v>LOW</v>
      </c>
      <c r="J24" s="125" t="s">
        <v>504</v>
      </c>
      <c r="K24" s="17" t="s">
        <v>166</v>
      </c>
      <c r="L24" s="122" t="s">
        <v>166</v>
      </c>
      <c r="M24" s="119" t="str">
        <f t="shared" si="1"/>
        <v>MEDIUM</v>
      </c>
      <c r="N24" s="123" t="s">
        <v>505</v>
      </c>
      <c r="O24" s="17" t="s">
        <v>506</v>
      </c>
      <c r="P24" s="122" t="s">
        <v>208</v>
      </c>
      <c r="Q24" s="161" t="s">
        <v>574</v>
      </c>
      <c r="R24" s="162"/>
      <c r="S24" s="124"/>
      <c r="T24" s="52">
        <f t="shared" si="2"/>
        <v>2</v>
      </c>
      <c r="U24" s="52">
        <f t="shared" si="3"/>
        <v>9</v>
      </c>
    </row>
    <row r="25" spans="2:21" s="53" customFormat="1" x14ac:dyDescent="0.25">
      <c r="B25" s="125"/>
      <c r="C25" s="15"/>
      <c r="D25" s="15"/>
      <c r="E25" s="159"/>
      <c r="F25" s="160"/>
      <c r="G25" s="17"/>
      <c r="H25" s="122"/>
      <c r="I25" s="113" t="str">
        <f t="shared" si="0"/>
        <v/>
      </c>
      <c r="J25" s="125"/>
      <c r="K25" s="17"/>
      <c r="L25" s="122"/>
      <c r="M25" s="119" t="str">
        <f t="shared" si="1"/>
        <v/>
      </c>
      <c r="N25" s="123"/>
      <c r="O25" s="17"/>
      <c r="P25" s="122"/>
      <c r="Q25" s="124"/>
      <c r="R25" s="125"/>
      <c r="S25" s="124"/>
      <c r="T25" s="52" t="str">
        <f t="shared" si="2"/>
        <v/>
      </c>
      <c r="U25" s="52" t="str">
        <f t="shared" si="3"/>
        <v/>
      </c>
    </row>
    <row r="26" spans="2:21" s="53" customFormat="1" x14ac:dyDescent="0.25">
      <c r="B26" s="125"/>
      <c r="C26" s="15"/>
      <c r="D26" s="15"/>
      <c r="E26" s="159"/>
      <c r="F26" s="160"/>
      <c r="G26" s="17"/>
      <c r="H26" s="122"/>
      <c r="I26" s="113" t="str">
        <f t="shared" si="0"/>
        <v/>
      </c>
      <c r="J26" s="125"/>
      <c r="K26" s="17"/>
      <c r="L26" s="122"/>
      <c r="M26" s="119" t="str">
        <f t="shared" si="1"/>
        <v/>
      </c>
      <c r="N26" s="123"/>
      <c r="O26" s="17"/>
      <c r="P26" s="122"/>
      <c r="Q26" s="124"/>
      <c r="R26" s="125"/>
      <c r="S26" s="124"/>
      <c r="T26" s="52" t="str">
        <f t="shared" si="2"/>
        <v/>
      </c>
      <c r="U26" s="52" t="str">
        <f t="shared" si="3"/>
        <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24"/>
      <c r="R27" s="125"/>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61"/>
      <c r="R44" s="162"/>
      <c r="S44" s="124"/>
      <c r="T44" s="52" t="str">
        <f t="shared" si="2"/>
        <v/>
      </c>
      <c r="U44" s="52" t="str">
        <f t="shared" si="3"/>
        <v/>
      </c>
    </row>
    <row r="45" spans="2:21" s="72" customFormat="1" ht="24.75" customHeight="1" thickBot="1" x14ac:dyDescent="0.3">
      <c r="B45" s="69" t="s">
        <v>271</v>
      </c>
      <c r="C45" s="70"/>
      <c r="D45" s="70"/>
      <c r="E45" s="165"/>
      <c r="F45" s="166"/>
      <c r="G45" s="71"/>
      <c r="H45" s="111"/>
      <c r="I45" s="114" t="str">
        <f t="shared" si="0"/>
        <v/>
      </c>
      <c r="J45" s="112"/>
      <c r="K45" s="71"/>
      <c r="L45" s="111"/>
      <c r="M45" s="120" t="str">
        <f t="shared" si="1"/>
        <v/>
      </c>
      <c r="N45" s="118"/>
      <c r="O45" s="71"/>
      <c r="P45" s="71"/>
      <c r="Q45" s="155"/>
      <c r="R45" s="156"/>
      <c r="S45" s="127"/>
      <c r="T45" s="65" t="str">
        <f t="shared" si="2"/>
        <v/>
      </c>
      <c r="U45" s="65" t="str">
        <f t="shared" si="3"/>
        <v/>
      </c>
    </row>
    <row r="46" spans="2:21" customFormat="1" ht="15" customHeight="1" thickTop="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58">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43" priority="4" operator="containsText" text="5">
      <formula>NOT(ISERROR(SEARCH("5",G22)))</formula>
    </cfRule>
    <cfRule type="containsText" dxfId="42" priority="5" operator="containsText" text="4">
      <formula>NOT(ISERROR(SEARCH("4",G22)))</formula>
    </cfRule>
    <cfRule type="containsText" dxfId="41" priority="6" operator="containsText" text="3">
      <formula>NOT(ISERROR(SEARCH("3",G22)))</formula>
    </cfRule>
    <cfRule type="containsText" dxfId="40" priority="7" operator="containsText" text="2">
      <formula>NOT(ISERROR(SEARCH("2",G22)))</formula>
    </cfRule>
    <cfRule type="containsText" dxfId="39" priority="8" operator="containsText" text="1">
      <formula>NOT(ISERROR(SEARCH("1",G22)))</formula>
    </cfRule>
  </conditionalFormatting>
  <conditionalFormatting sqref="J11 J16 I22:I45 M22:M45">
    <cfRule type="containsText" dxfId="38" priority="9" operator="containsText" text="HIGH">
      <formula>NOT(ISERROR(SEARCH("HIGH",I11)))</formula>
    </cfRule>
    <cfRule type="containsText" dxfId="37" priority="10" operator="containsText" text="MEDIUM">
      <formula>NOT(ISERROR(SEARCH("MEDIUM",I11)))</formula>
    </cfRule>
    <cfRule type="containsText" dxfId="36" priority="11" operator="containsText" text="LOW">
      <formula>NOT(ISERROR(SEARCH("LOW",I11)))</formula>
    </cfRule>
  </conditionalFormatting>
  <conditionalFormatting sqref="P22:P45">
    <cfRule type="containsText" dxfId="35" priority="1" operator="containsText" text="Green">
      <formula>NOT(ISERROR(SEARCH("Green",P22)))</formula>
    </cfRule>
    <cfRule type="containsText" dxfId="34" priority="2" operator="containsText" text="Amber">
      <formula>NOT(ISERROR(SEARCH("Amber",P22)))</formula>
    </cfRule>
    <cfRule type="containsText" dxfId="33" priority="3" operator="containsText" text="Red">
      <formula>NOT(ISERROR(SEARCH("Red",P22)))</formula>
    </cfRule>
  </conditionalFormatting>
  <dataValidations count="2">
    <dataValidation type="list" allowBlank="1" showInputMessage="1" showErrorMessage="1" sqref="P22:P45" xr:uid="{00000000-0002-0000-0C00-000000000000}">
      <formula1>RAG</formula1>
    </dataValidation>
    <dataValidation type="list" allowBlank="1" showInputMessage="1" showErrorMessage="1" sqref="G22:H45 K22:L45" xr:uid="{00000000-0002-0000-0C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V2171"/>
  <sheetViews>
    <sheetView showGridLines="0" topLeftCell="A26" zoomScale="80" zoomScaleNormal="80" workbookViewId="0">
      <selection activeCell="N29" sqref="N29"/>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507</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COUNTIF($I$22:$I$50,"LOW")</f>
        <v>1</v>
      </c>
      <c r="H10" s="148">
        <f>COUNTIF($I$22:$I$50,"MEDIUM")</f>
        <v>0</v>
      </c>
      <c r="I10" s="148">
        <f>COUNTIF($I$22:$I$50,"HIGH")</f>
        <v>1</v>
      </c>
      <c r="J10" s="40">
        <f>IFERROR(AVERAGE($T$22:$T$50),"")</f>
        <v>10.5</v>
      </c>
      <c r="L10" s="41" t="s">
        <v>170</v>
      </c>
      <c r="M10" s="42">
        <f>COUNTIF($G$22:$G$50,M$9)</f>
        <v>1</v>
      </c>
      <c r="N10" s="42">
        <f>COUNTIF($G$22:$G$50,N$9)</f>
        <v>0</v>
      </c>
      <c r="O10" s="42">
        <f>COUNTIF($G$22:$G$50,O$9)</f>
        <v>0</v>
      </c>
      <c r="P10" s="42">
        <f>COUNTIF($G$22:$G$50,P$9)</f>
        <v>1</v>
      </c>
      <c r="Q10" s="42">
        <f>COUNTIF($G$22:$G$50,Q$9)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COUNTIF($H$22:$H$50,M$9)</f>
        <v>1</v>
      </c>
      <c r="N11" s="45">
        <f>COUNTIF($H$22:$H$50,N$9)</f>
        <v>0</v>
      </c>
      <c r="O11" s="45">
        <f>COUNTIF($H$22:$H$50,O$9)</f>
        <v>0</v>
      </c>
      <c r="P11" s="45">
        <f>COUNTIF($H$22:$H$50,P$9)</f>
        <v>0</v>
      </c>
      <c r="Q11" s="45">
        <f>COUNTIF($H$22:$H$50,Q$9)</f>
        <v>1</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COUNTIF($M$22:$M$50,"LOW")</f>
        <v>0</v>
      </c>
      <c r="H15" s="148">
        <f>COUNTIF($M$22:$M$50,"MEDIUM")</f>
        <v>0</v>
      </c>
      <c r="I15" s="148">
        <f>COUNTIF($M$22:$M$50,"HIGH")</f>
        <v>1</v>
      </c>
      <c r="J15" s="40">
        <f>IFERROR(AVERAGE($U$22:$U$50),"")</f>
        <v>16</v>
      </c>
      <c r="L15" s="41" t="s">
        <v>170</v>
      </c>
      <c r="M15" s="42">
        <f>COUNTIF($K$22:$K$50,M$14)</f>
        <v>0</v>
      </c>
      <c r="N15" s="42">
        <f>COUNTIF($K$22:$K$50,N$14)</f>
        <v>0</v>
      </c>
      <c r="O15" s="42">
        <f>COUNTIF($K$22:$K$50,O$14)</f>
        <v>0</v>
      </c>
      <c r="P15" s="42">
        <f>COUNTIF($K$22:$K$50,P$14)</f>
        <v>1</v>
      </c>
      <c r="Q15" s="42">
        <f>COUNTIF($K$22:$K$50,Q$14)</f>
        <v>0</v>
      </c>
      <c r="R15" s="43"/>
    </row>
    <row r="16" spans="2:19" ht="20.100000000000001" customHeight="1" x14ac:dyDescent="0.25">
      <c r="B16" s="90" t="s">
        <v>178</v>
      </c>
      <c r="C16" s="88"/>
      <c r="D16" s="88"/>
      <c r="E16" s="89"/>
      <c r="F16" s="35"/>
      <c r="G16" s="149"/>
      <c r="H16" s="149"/>
      <c r="I16" s="149"/>
      <c r="J16" s="44" t="str">
        <f>IF(J15="","",IF(J15&lt;4.001,"LOW",IF(J15&lt;12.001,"MEDIUM","HIGH")))</f>
        <v>HIGH</v>
      </c>
      <c r="L16" s="41" t="s">
        <v>172</v>
      </c>
      <c r="M16" s="45">
        <f>COUNTIF($L$22:$L$50,M$14)</f>
        <v>0</v>
      </c>
      <c r="N16" s="45">
        <f>COUNTIF($L$22:$L$50,N$14)</f>
        <v>0</v>
      </c>
      <c r="O16" s="45">
        <f>COUNTIF($L$22:$L$50,O$14)</f>
        <v>0</v>
      </c>
      <c r="P16" s="45">
        <f>COUNTIF($L$22:$L$50,P$14)</f>
        <v>1</v>
      </c>
      <c r="Q16" s="45">
        <f>COUNTIF($L$22:$L$50,Q$14)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60" x14ac:dyDescent="0.25">
      <c r="B22" s="49" t="s">
        <v>508</v>
      </c>
      <c r="C22" s="14" t="s">
        <v>223</v>
      </c>
      <c r="D22" s="14" t="s">
        <v>545</v>
      </c>
      <c r="E22" s="157" t="s">
        <v>509</v>
      </c>
      <c r="F22" s="158"/>
      <c r="G22" s="50" t="s">
        <v>164</v>
      </c>
      <c r="H22" s="16" t="s">
        <v>164</v>
      </c>
      <c r="I22" s="113" t="str">
        <f>IF(T22="","",IF(T22&lt;4.001,"LOW",IF(T22&lt;12.001,"MEDIUM","HIGH")))</f>
        <v>LOW</v>
      </c>
      <c r="J22" s="49" t="s">
        <v>510</v>
      </c>
      <c r="K22" s="50"/>
      <c r="L22" s="16"/>
      <c r="M22" s="119" t="str">
        <f>IF(U22="","",IF(U22&lt;4.001,"LOW",IF(U22&lt;12.001,"MEDIUM","HIGH")))</f>
        <v/>
      </c>
      <c r="N22" s="117"/>
      <c r="O22" s="50"/>
      <c r="P22" s="16"/>
      <c r="Q22" s="163"/>
      <c r="R22" s="164"/>
      <c r="S22" s="101"/>
      <c r="T22" s="52">
        <f>IFERROR(LEFT(G22,1)*LEFT(H22,1),"")</f>
        <v>1</v>
      </c>
      <c r="U22" s="52" t="str">
        <f>IFERROR(LEFT(K22,1)*LEFT(L22,1),"")</f>
        <v/>
      </c>
    </row>
    <row r="23" spans="2:21" s="53" customFormat="1" ht="48" x14ac:dyDescent="0.25">
      <c r="B23" s="125" t="s">
        <v>511</v>
      </c>
      <c r="C23" s="15" t="s">
        <v>223</v>
      </c>
      <c r="D23" s="15"/>
      <c r="E23" s="159"/>
      <c r="F23" s="160"/>
      <c r="G23" s="17"/>
      <c r="H23" s="122"/>
      <c r="I23" s="113" t="str">
        <f t="shared" ref="I23:I50" si="0">IF(T23="","",IF(T23&lt;4.001,"LOW",IF(T23&lt;12.001,"MEDIUM","HIGH")))</f>
        <v/>
      </c>
      <c r="J23" s="125" t="s">
        <v>512</v>
      </c>
      <c r="K23" s="17"/>
      <c r="L23" s="122"/>
      <c r="M23" s="119" t="str">
        <f t="shared" ref="M23:M50" si="1">IF(U23="","",IF(U23&lt;4.001,"LOW",IF(U23&lt;12.001,"MEDIUM","HIGH")))</f>
        <v/>
      </c>
      <c r="N23" s="123"/>
      <c r="O23" s="17"/>
      <c r="P23" s="122"/>
      <c r="Q23" s="161"/>
      <c r="R23" s="162"/>
      <c r="S23" s="124" t="s">
        <v>513</v>
      </c>
      <c r="T23" s="52" t="str">
        <f t="shared" ref="T23:T50" si="2">IFERROR(LEFT(G23,1)*LEFT(H23,1),"")</f>
        <v/>
      </c>
      <c r="U23" s="52" t="str">
        <f t="shared" ref="U23:U50" si="3">IFERROR(LEFT(K23,1)*LEFT(L23,1),"")</f>
        <v/>
      </c>
    </row>
    <row r="24" spans="2:21" s="53" customFormat="1" ht="48" x14ac:dyDescent="0.25">
      <c r="B24" s="125" t="s">
        <v>514</v>
      </c>
      <c r="C24" s="15" t="s">
        <v>223</v>
      </c>
      <c r="D24" s="15"/>
      <c r="E24" s="159"/>
      <c r="F24" s="160"/>
      <c r="G24" s="17"/>
      <c r="H24" s="122"/>
      <c r="I24" s="113" t="str">
        <f t="shared" si="0"/>
        <v/>
      </c>
      <c r="J24" s="125" t="s">
        <v>515</v>
      </c>
      <c r="K24" s="17"/>
      <c r="L24" s="122"/>
      <c r="M24" s="119" t="str">
        <f t="shared" si="1"/>
        <v/>
      </c>
      <c r="N24" s="123"/>
      <c r="O24" s="17"/>
      <c r="P24" s="122"/>
      <c r="Q24" s="161"/>
      <c r="R24" s="162"/>
      <c r="S24" s="124" t="s">
        <v>516</v>
      </c>
      <c r="T24" s="52" t="str">
        <f t="shared" si="2"/>
        <v/>
      </c>
      <c r="U24" s="52" t="str">
        <f t="shared" si="3"/>
        <v/>
      </c>
    </row>
    <row r="25" spans="2:21" s="53" customFormat="1" ht="108" x14ac:dyDescent="0.25">
      <c r="B25" s="125" t="s">
        <v>517</v>
      </c>
      <c r="C25" s="15" t="s">
        <v>223</v>
      </c>
      <c r="D25" s="15"/>
      <c r="E25" s="159"/>
      <c r="F25" s="160"/>
      <c r="G25" s="17"/>
      <c r="H25" s="122"/>
      <c r="I25" s="113" t="str">
        <f t="shared" si="0"/>
        <v/>
      </c>
      <c r="J25" s="125" t="s">
        <v>518</v>
      </c>
      <c r="K25" s="17"/>
      <c r="L25" s="122"/>
      <c r="M25" s="119" t="str">
        <f t="shared" si="1"/>
        <v/>
      </c>
      <c r="N25" s="123"/>
      <c r="O25" s="17"/>
      <c r="P25" s="122"/>
      <c r="Q25" s="161"/>
      <c r="R25" s="162"/>
      <c r="S25" s="124" t="s">
        <v>519</v>
      </c>
      <c r="T25" s="52" t="str">
        <f t="shared" si="2"/>
        <v/>
      </c>
      <c r="U25" s="52" t="str">
        <f t="shared" si="3"/>
        <v/>
      </c>
    </row>
    <row r="26" spans="2:21" s="53" customFormat="1" ht="24" x14ac:dyDescent="0.25">
      <c r="B26" s="125" t="s">
        <v>520</v>
      </c>
      <c r="C26" s="15" t="s">
        <v>223</v>
      </c>
      <c r="D26" s="15"/>
      <c r="E26" s="159"/>
      <c r="F26" s="160"/>
      <c r="G26" s="17"/>
      <c r="H26" s="122"/>
      <c r="I26" s="113" t="str">
        <f t="shared" si="0"/>
        <v/>
      </c>
      <c r="J26" s="125" t="s">
        <v>521</v>
      </c>
      <c r="K26" s="17"/>
      <c r="L26" s="122"/>
      <c r="M26" s="119" t="str">
        <f t="shared" si="1"/>
        <v/>
      </c>
      <c r="N26" s="123"/>
      <c r="O26" s="17"/>
      <c r="P26" s="122"/>
      <c r="Q26" s="161"/>
      <c r="R26" s="162"/>
      <c r="S26" s="124" t="s">
        <v>522</v>
      </c>
      <c r="T26" s="52" t="str">
        <f t="shared" si="2"/>
        <v/>
      </c>
      <c r="U26" s="52" t="str">
        <f t="shared" si="3"/>
        <v/>
      </c>
    </row>
    <row r="27" spans="2:21" s="53" customFormat="1" ht="72" x14ac:dyDescent="0.25">
      <c r="B27" s="125" t="s">
        <v>523</v>
      </c>
      <c r="C27" s="15" t="s">
        <v>223</v>
      </c>
      <c r="D27" s="15"/>
      <c r="E27" s="159"/>
      <c r="F27" s="160"/>
      <c r="G27" s="17"/>
      <c r="H27" s="122"/>
      <c r="I27" s="113" t="str">
        <f t="shared" si="0"/>
        <v/>
      </c>
      <c r="J27" s="125" t="s">
        <v>524</v>
      </c>
      <c r="K27" s="17"/>
      <c r="L27" s="122"/>
      <c r="M27" s="119" t="str">
        <f t="shared" si="1"/>
        <v/>
      </c>
      <c r="N27" s="123"/>
      <c r="O27" s="17"/>
      <c r="P27" s="122"/>
      <c r="Q27" s="161"/>
      <c r="R27" s="162"/>
      <c r="S27" s="124" t="s">
        <v>525</v>
      </c>
      <c r="T27" s="52" t="str">
        <f t="shared" si="2"/>
        <v/>
      </c>
      <c r="U27" s="52" t="str">
        <f t="shared" si="3"/>
        <v/>
      </c>
    </row>
    <row r="28" spans="2:21" s="53" customFormat="1" ht="108" x14ac:dyDescent="0.25">
      <c r="B28" s="125" t="s">
        <v>526</v>
      </c>
      <c r="C28" s="15" t="s">
        <v>223</v>
      </c>
      <c r="D28" s="15"/>
      <c r="E28" s="159"/>
      <c r="F28" s="160"/>
      <c r="G28" s="17"/>
      <c r="H28" s="122"/>
      <c r="I28" s="113" t="str">
        <f t="shared" si="0"/>
        <v/>
      </c>
      <c r="J28" s="125" t="s">
        <v>527</v>
      </c>
      <c r="K28" s="17"/>
      <c r="L28" s="122"/>
      <c r="M28" s="119" t="str">
        <f t="shared" si="1"/>
        <v/>
      </c>
      <c r="N28" s="123"/>
      <c r="O28" s="17"/>
      <c r="P28" s="122"/>
      <c r="Q28" s="161"/>
      <c r="R28" s="162"/>
      <c r="S28" s="124" t="s">
        <v>528</v>
      </c>
      <c r="T28" s="52" t="str">
        <f t="shared" si="2"/>
        <v/>
      </c>
      <c r="U28" s="52" t="str">
        <f t="shared" si="3"/>
        <v/>
      </c>
    </row>
    <row r="29" spans="2:21" s="53" customFormat="1" ht="48" x14ac:dyDescent="0.25">
      <c r="B29" s="125" t="s">
        <v>529</v>
      </c>
      <c r="C29" s="15" t="s">
        <v>202</v>
      </c>
      <c r="D29" s="15" t="s">
        <v>546</v>
      </c>
      <c r="E29" s="159"/>
      <c r="F29" s="160"/>
      <c r="G29" s="17" t="s">
        <v>167</v>
      </c>
      <c r="H29" s="122" t="s">
        <v>168</v>
      </c>
      <c r="I29" s="113" t="str">
        <f t="shared" si="0"/>
        <v>HIGH</v>
      </c>
      <c r="J29" s="125" t="s">
        <v>530</v>
      </c>
      <c r="K29" s="17" t="s">
        <v>167</v>
      </c>
      <c r="L29" s="122" t="s">
        <v>167</v>
      </c>
      <c r="M29" s="119" t="str">
        <f t="shared" si="1"/>
        <v>HIGH</v>
      </c>
      <c r="N29" s="123"/>
      <c r="O29" s="17"/>
      <c r="P29" s="122"/>
      <c r="Q29" s="161"/>
      <c r="R29" s="162"/>
      <c r="S29" s="124" t="s">
        <v>531</v>
      </c>
      <c r="T29" s="52">
        <f t="shared" si="2"/>
        <v>20</v>
      </c>
      <c r="U29" s="52">
        <f t="shared" si="3"/>
        <v>16</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22"/>
      <c r="M47" s="119" t="str">
        <f t="shared" si="1"/>
        <v/>
      </c>
      <c r="N47" s="123"/>
      <c r="O47" s="17"/>
      <c r="P47" s="122"/>
      <c r="Q47" s="124"/>
      <c r="R47" s="125"/>
      <c r="S47" s="124"/>
      <c r="T47" s="52" t="str">
        <f t="shared" si="2"/>
        <v/>
      </c>
      <c r="U47" s="52" t="str">
        <f t="shared" si="3"/>
        <v/>
      </c>
    </row>
    <row r="48" spans="2:21" s="53" customFormat="1" x14ac:dyDescent="0.25">
      <c r="B48" s="125"/>
      <c r="C48" s="15"/>
      <c r="D48" s="15"/>
      <c r="E48" s="159"/>
      <c r="F48" s="160"/>
      <c r="G48" s="17"/>
      <c r="H48" s="122"/>
      <c r="I48" s="113" t="str">
        <f t="shared" si="0"/>
        <v/>
      </c>
      <c r="J48" s="125"/>
      <c r="K48" s="17"/>
      <c r="L48" s="122"/>
      <c r="M48" s="119" t="str">
        <f t="shared" si="1"/>
        <v/>
      </c>
      <c r="N48" s="123"/>
      <c r="O48" s="17"/>
      <c r="P48" s="122"/>
      <c r="Q48" s="124"/>
      <c r="R48" s="125"/>
      <c r="S48" s="124"/>
      <c r="T48" s="52" t="str">
        <f t="shared" si="2"/>
        <v/>
      </c>
      <c r="U48" s="52" t="str">
        <f t="shared" si="3"/>
        <v/>
      </c>
    </row>
    <row r="49" spans="2:21" s="53" customFormat="1" x14ac:dyDescent="0.25">
      <c r="B49" s="125"/>
      <c r="C49" s="15"/>
      <c r="D49" s="15"/>
      <c r="E49" s="159"/>
      <c r="F49" s="160"/>
      <c r="G49" s="17"/>
      <c r="H49" s="122"/>
      <c r="I49" s="113" t="str">
        <f t="shared" si="0"/>
        <v/>
      </c>
      <c r="J49" s="125"/>
      <c r="K49" s="17"/>
      <c r="L49" s="122"/>
      <c r="M49" s="119" t="str">
        <f t="shared" si="1"/>
        <v/>
      </c>
      <c r="N49" s="123"/>
      <c r="O49" s="17"/>
      <c r="P49" s="122"/>
      <c r="Q49" s="161"/>
      <c r="R49" s="162"/>
      <c r="S49" s="124"/>
      <c r="T49" s="52" t="str">
        <f t="shared" si="2"/>
        <v/>
      </c>
      <c r="U49" s="52" t="str">
        <f t="shared" si="3"/>
        <v/>
      </c>
    </row>
    <row r="50" spans="2:21" s="72" customFormat="1" ht="24.75" customHeight="1" thickBot="1" x14ac:dyDescent="0.3">
      <c r="B50" s="69" t="s">
        <v>271</v>
      </c>
      <c r="C50" s="70"/>
      <c r="D50" s="70"/>
      <c r="E50" s="165"/>
      <c r="F50" s="166"/>
      <c r="G50" s="71"/>
      <c r="H50" s="111"/>
      <c r="I50" s="114" t="str">
        <f t="shared" si="0"/>
        <v/>
      </c>
      <c r="J50" s="112"/>
      <c r="K50" s="71"/>
      <c r="L50" s="111"/>
      <c r="M50" s="120" t="str">
        <f t="shared" si="1"/>
        <v/>
      </c>
      <c r="N50" s="118"/>
      <c r="O50" s="71"/>
      <c r="P50" s="71"/>
      <c r="Q50" s="155"/>
      <c r="R50" s="156"/>
      <c r="S50" s="127"/>
      <c r="T50" s="65" t="str">
        <f t="shared" si="2"/>
        <v/>
      </c>
      <c r="U50" s="65" t="str">
        <f t="shared" si="3"/>
        <v/>
      </c>
    </row>
    <row r="51" spans="2:21" customFormat="1" ht="15" customHeight="1" thickTop="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68">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50 M22:M50">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50">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50" xr:uid="{00000000-0002-0000-0D00-000000000000}">
      <formula1>RAG</formula1>
    </dataValidation>
    <dataValidation type="list" allowBlank="1" showInputMessage="1" showErrorMessage="1" sqref="G22:H50 K22:L50" xr:uid="{00000000-0002-0000-0D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V2181"/>
  <sheetViews>
    <sheetView showGridLines="0" topLeftCell="A12" zoomScale="80" zoomScaleNormal="80" workbookViewId="0"/>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532</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COUNTIF($I$22:$I$60,"LOW")</f>
        <v>0</v>
      </c>
      <c r="H10" s="148">
        <f>COUNTIF($I$22:$I$60,"MEDIUM")</f>
        <v>0</v>
      </c>
      <c r="I10" s="148">
        <f>COUNTIF($I$22:$I$60,"HIGH")</f>
        <v>0</v>
      </c>
      <c r="J10" s="40" t="str">
        <f>IFERROR(AVERAGE($T$22:$T$60),"")</f>
        <v/>
      </c>
      <c r="L10" s="41" t="s">
        <v>170</v>
      </c>
      <c r="M10" s="42">
        <f>COUNTIF($G$22:$G$60,M$9)</f>
        <v>0</v>
      </c>
      <c r="N10" s="42">
        <f>COUNTIF($G$22:$G$60,N$9)</f>
        <v>0</v>
      </c>
      <c r="O10" s="42">
        <f>COUNTIF($G$22:$G$60,O$9)</f>
        <v>0</v>
      </c>
      <c r="P10" s="42">
        <f>COUNTIF($G$22:$G$60,P$9)</f>
        <v>0</v>
      </c>
      <c r="Q10" s="42">
        <f>COUNTIF($G$22:$G$60,Q$9)</f>
        <v>0</v>
      </c>
      <c r="R10" s="43"/>
    </row>
    <row r="11" spans="2:19" ht="20.100000000000001" customHeight="1" x14ac:dyDescent="0.25">
      <c r="B11" s="87" t="s">
        <v>171</v>
      </c>
      <c r="C11" s="88"/>
      <c r="D11" s="88"/>
      <c r="E11" s="89"/>
      <c r="F11" s="35"/>
      <c r="G11" s="149"/>
      <c r="H11" s="149"/>
      <c r="I11" s="149"/>
      <c r="J11" s="44" t="str">
        <f>IF(J10="","",IF(J10&lt;4.001,"LOW",IF(J10&lt;12.001,"MEDIUM","HIGH")))</f>
        <v/>
      </c>
      <c r="L11" s="41" t="s">
        <v>172</v>
      </c>
      <c r="M11" s="45">
        <f>COUNTIF($H$22:$H$60,M$9)</f>
        <v>0</v>
      </c>
      <c r="N11" s="45">
        <f>COUNTIF($H$22:$H$60,N$9)</f>
        <v>0</v>
      </c>
      <c r="O11" s="45">
        <f>COUNTIF($H$22:$H$60,O$9)</f>
        <v>0</v>
      </c>
      <c r="P11" s="45">
        <f>COUNTIF($H$22:$H$60,P$9)</f>
        <v>0</v>
      </c>
      <c r="Q11" s="45">
        <f>COUNTIF($H$22:$H$60,Q$9)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COUNTIF($M$22:$M$60,"LOW")</f>
        <v>0</v>
      </c>
      <c r="H15" s="148">
        <f>COUNTIF($M$22:$M$60,"MEDIUM")</f>
        <v>0</v>
      </c>
      <c r="I15" s="148">
        <f>COUNTIF($M$22:$M$60,"HIGH")</f>
        <v>0</v>
      </c>
      <c r="J15" s="40" t="str">
        <f>IFERROR(AVERAGE($U$22:$U$60),"")</f>
        <v/>
      </c>
      <c r="L15" s="41" t="s">
        <v>170</v>
      </c>
      <c r="M15" s="42">
        <f>COUNTIF($K$22:$K$60,M$14)</f>
        <v>0</v>
      </c>
      <c r="N15" s="42">
        <f>COUNTIF($K$22:$K$60,N$14)</f>
        <v>0</v>
      </c>
      <c r="O15" s="42">
        <f>COUNTIF($K$22:$K$60,O$14)</f>
        <v>0</v>
      </c>
      <c r="P15" s="42">
        <f>COUNTIF($K$22:$K$60,P$14)</f>
        <v>0</v>
      </c>
      <c r="Q15" s="42">
        <f>COUNTIF($K$22:$K$60,Q$14)</f>
        <v>0</v>
      </c>
      <c r="R15" s="43"/>
    </row>
    <row r="16" spans="2:19" ht="20.100000000000001" customHeight="1" x14ac:dyDescent="0.25">
      <c r="B16" s="90" t="s">
        <v>178</v>
      </c>
      <c r="C16" s="88"/>
      <c r="D16" s="88"/>
      <c r="E16" s="89"/>
      <c r="F16" s="35"/>
      <c r="G16" s="149"/>
      <c r="H16" s="149"/>
      <c r="I16" s="149"/>
      <c r="J16" s="44" t="str">
        <f>IF(J15="","",IF(J15&lt;4.001,"LOW",IF(J15&lt;12.001,"MEDIUM","HIGH")))</f>
        <v/>
      </c>
      <c r="L16" s="41" t="s">
        <v>172</v>
      </c>
      <c r="M16" s="45">
        <f>COUNTIF($L$22:$L$60,M$14)</f>
        <v>0</v>
      </c>
      <c r="N16" s="45">
        <f>COUNTIF($L$22:$L$60,N$14)</f>
        <v>0</v>
      </c>
      <c r="O16" s="45">
        <f>COUNTIF($L$22:$L$60,O$14)</f>
        <v>0</v>
      </c>
      <c r="P16" s="45">
        <f>COUNTIF($L$22:$L$60,P$14)</f>
        <v>0</v>
      </c>
      <c r="Q16" s="45">
        <f>COUNTIF($L$22:$L$60,Q$14)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x14ac:dyDescent="0.25">
      <c r="B22" s="49"/>
      <c r="C22" s="14"/>
      <c r="D22" s="14"/>
      <c r="E22" s="157"/>
      <c r="F22" s="158"/>
      <c r="G22" s="50"/>
      <c r="H22" s="16"/>
      <c r="I22" s="113" t="str">
        <f>IF(T22="","",IF(T22&lt;4.001,"LOW",IF(T22&lt;12.001,"MEDIUM","HIGH")))</f>
        <v/>
      </c>
      <c r="J22" s="49"/>
      <c r="K22" s="50"/>
      <c r="L22" s="16"/>
      <c r="M22" s="119" t="str">
        <f>IF(U22="","",IF(U22&lt;4.001,"LOW",IF(U22&lt;12.001,"MEDIUM","HIGH")))</f>
        <v/>
      </c>
      <c r="N22" s="117"/>
      <c r="O22" s="50"/>
      <c r="P22" s="16"/>
      <c r="Q22" s="163"/>
      <c r="R22" s="164"/>
      <c r="S22" s="101"/>
      <c r="T22" s="52" t="str">
        <f>IFERROR(LEFT(G22,1)*LEFT(H22,1),"")</f>
        <v/>
      </c>
      <c r="U22" s="52" t="str">
        <f>IFERROR(LEFT(K22,1)*LEFT(L22,1),"")</f>
        <v/>
      </c>
    </row>
    <row r="23" spans="2:21" s="53" customFormat="1" x14ac:dyDescent="0.25">
      <c r="B23" s="125"/>
      <c r="C23" s="15"/>
      <c r="D23" s="15"/>
      <c r="E23" s="159"/>
      <c r="F23" s="160"/>
      <c r="G23" s="17"/>
      <c r="H23" s="122"/>
      <c r="I23" s="113" t="str">
        <f t="shared" ref="I23:I60" si="0">IF(T23="","",IF(T23&lt;4.001,"LOW",IF(T23&lt;12.001,"MEDIUM","HIGH")))</f>
        <v/>
      </c>
      <c r="J23" s="125"/>
      <c r="K23" s="17"/>
      <c r="L23" s="122"/>
      <c r="M23" s="119" t="str">
        <f t="shared" ref="M23:M60" si="1">IF(U23="","",IF(U23&lt;4.001,"LOW",IF(U23&lt;12.001,"MEDIUM","HIGH")))</f>
        <v/>
      </c>
      <c r="N23" s="123"/>
      <c r="O23" s="17"/>
      <c r="P23" s="122"/>
      <c r="Q23" s="161"/>
      <c r="R23" s="162"/>
      <c r="S23" s="124"/>
      <c r="T23" s="52" t="str">
        <f t="shared" ref="T23:T60" si="2">IFERROR(LEFT(G23,1)*LEFT(H23,1),"")</f>
        <v/>
      </c>
      <c r="U23" s="52" t="str">
        <f t="shared" ref="U23:U60" si="3">IFERROR(LEFT(K23,1)*LEFT(L23,1),"")</f>
        <v/>
      </c>
    </row>
    <row r="24" spans="2:21" s="53" customFormat="1" x14ac:dyDescent="0.25">
      <c r="B24" s="125"/>
      <c r="C24" s="15"/>
      <c r="D24" s="15"/>
      <c r="E24" s="159"/>
      <c r="F24" s="160"/>
      <c r="G24" s="17"/>
      <c r="H24" s="122"/>
      <c r="I24" s="113" t="str">
        <f t="shared" si="0"/>
        <v/>
      </c>
      <c r="J24" s="125"/>
      <c r="K24" s="17"/>
      <c r="L24" s="122"/>
      <c r="M24" s="119" t="str">
        <f t="shared" si="1"/>
        <v/>
      </c>
      <c r="N24" s="123"/>
      <c r="O24" s="17"/>
      <c r="P24" s="122"/>
      <c r="Q24" s="161"/>
      <c r="R24" s="162"/>
      <c r="S24" s="124"/>
      <c r="T24" s="52" t="str">
        <f t="shared" si="2"/>
        <v/>
      </c>
      <c r="U24" s="52" t="str">
        <f t="shared" si="3"/>
        <v/>
      </c>
    </row>
    <row r="25" spans="2:21" s="53" customFormat="1" x14ac:dyDescent="0.25">
      <c r="B25" s="125"/>
      <c r="C25" s="15"/>
      <c r="D25" s="15"/>
      <c r="E25" s="159"/>
      <c r="F25" s="160"/>
      <c r="G25" s="17"/>
      <c r="H25" s="122"/>
      <c r="I25" s="113" t="str">
        <f t="shared" si="0"/>
        <v/>
      </c>
      <c r="J25" s="125"/>
      <c r="K25" s="17"/>
      <c r="L25" s="122"/>
      <c r="M25" s="119" t="str">
        <f t="shared" si="1"/>
        <v/>
      </c>
      <c r="N25" s="123"/>
      <c r="O25" s="17"/>
      <c r="P25" s="122"/>
      <c r="Q25" s="161"/>
      <c r="R25" s="162"/>
      <c r="S25" s="124"/>
      <c r="T25" s="52" t="str">
        <f t="shared" si="2"/>
        <v/>
      </c>
      <c r="U25" s="52" t="str">
        <f t="shared" si="3"/>
        <v/>
      </c>
    </row>
    <row r="26" spans="2:21" s="53" customFormat="1" x14ac:dyDescent="0.25">
      <c r="B26" s="125"/>
      <c r="C26" s="15"/>
      <c r="D26" s="15"/>
      <c r="E26" s="159"/>
      <c r="F26" s="160"/>
      <c r="G26" s="17"/>
      <c r="H26" s="122"/>
      <c r="I26" s="113" t="str">
        <f t="shared" si="0"/>
        <v/>
      </c>
      <c r="J26" s="125"/>
      <c r="K26" s="17"/>
      <c r="L26" s="122"/>
      <c r="M26" s="119" t="str">
        <f t="shared" si="1"/>
        <v/>
      </c>
      <c r="N26" s="123"/>
      <c r="O26" s="17"/>
      <c r="P26" s="122"/>
      <c r="Q26" s="161"/>
      <c r="R26" s="162"/>
      <c r="S26" s="124"/>
      <c r="T26" s="52" t="str">
        <f t="shared" si="2"/>
        <v/>
      </c>
      <c r="U26" s="52" t="str">
        <f t="shared" si="3"/>
        <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61"/>
      <c r="R27" s="162"/>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61"/>
      <c r="R28" s="162"/>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61"/>
      <c r="R29" s="162"/>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61"/>
      <c r="R30" s="162"/>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61"/>
      <c r="R31" s="162"/>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61"/>
      <c r="R32" s="162"/>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61"/>
      <c r="R33" s="162"/>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61"/>
      <c r="R34" s="162"/>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61"/>
      <c r="R35" s="162"/>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61"/>
      <c r="R36" s="162"/>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61"/>
      <c r="R37" s="162"/>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61"/>
      <c r="R38" s="162"/>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22"/>
      <c r="M47" s="119" t="str">
        <f t="shared" si="1"/>
        <v/>
      </c>
      <c r="N47" s="123"/>
      <c r="O47" s="17"/>
      <c r="P47" s="122"/>
      <c r="Q47" s="124"/>
      <c r="R47" s="125"/>
      <c r="S47" s="124"/>
      <c r="T47" s="52" t="str">
        <f t="shared" si="2"/>
        <v/>
      </c>
      <c r="U47" s="52" t="str">
        <f t="shared" si="3"/>
        <v/>
      </c>
    </row>
    <row r="48" spans="2:21" s="53" customFormat="1" x14ac:dyDescent="0.25">
      <c r="B48" s="125"/>
      <c r="C48" s="15"/>
      <c r="D48" s="15"/>
      <c r="E48" s="159"/>
      <c r="F48" s="160"/>
      <c r="G48" s="17"/>
      <c r="H48" s="122"/>
      <c r="I48" s="113" t="str">
        <f t="shared" si="0"/>
        <v/>
      </c>
      <c r="J48" s="125"/>
      <c r="K48" s="17"/>
      <c r="L48" s="122"/>
      <c r="M48" s="119" t="str">
        <f t="shared" si="1"/>
        <v/>
      </c>
      <c r="N48" s="123"/>
      <c r="O48" s="17"/>
      <c r="P48" s="122"/>
      <c r="Q48" s="124"/>
      <c r="R48" s="125"/>
      <c r="S48" s="124"/>
      <c r="T48" s="52" t="str">
        <f t="shared" si="2"/>
        <v/>
      </c>
      <c r="U48" s="52" t="str">
        <f t="shared" si="3"/>
        <v/>
      </c>
    </row>
    <row r="49" spans="2:21" s="53" customFormat="1" x14ac:dyDescent="0.25">
      <c r="B49" s="125"/>
      <c r="C49" s="15"/>
      <c r="D49" s="15"/>
      <c r="E49" s="159"/>
      <c r="F49" s="160"/>
      <c r="G49" s="17"/>
      <c r="H49" s="122"/>
      <c r="I49" s="113" t="str">
        <f t="shared" si="0"/>
        <v/>
      </c>
      <c r="J49" s="125"/>
      <c r="K49" s="17"/>
      <c r="L49" s="122"/>
      <c r="M49" s="119" t="str">
        <f t="shared" si="1"/>
        <v/>
      </c>
      <c r="N49" s="123"/>
      <c r="O49" s="17"/>
      <c r="P49" s="122"/>
      <c r="Q49" s="124"/>
      <c r="R49" s="125"/>
      <c r="S49" s="124"/>
      <c r="T49" s="52" t="str">
        <f t="shared" si="2"/>
        <v/>
      </c>
      <c r="U49" s="52" t="str">
        <f t="shared" si="3"/>
        <v/>
      </c>
    </row>
    <row r="50" spans="2:21" s="53" customFormat="1" x14ac:dyDescent="0.25">
      <c r="B50" s="125"/>
      <c r="C50" s="15"/>
      <c r="D50" s="15"/>
      <c r="E50" s="159"/>
      <c r="F50" s="160"/>
      <c r="G50" s="17"/>
      <c r="H50" s="122"/>
      <c r="I50" s="113" t="str">
        <f t="shared" si="0"/>
        <v/>
      </c>
      <c r="J50" s="125"/>
      <c r="K50" s="17"/>
      <c r="L50" s="122"/>
      <c r="M50" s="119" t="str">
        <f t="shared" si="1"/>
        <v/>
      </c>
      <c r="N50" s="123"/>
      <c r="O50" s="17"/>
      <c r="P50" s="122"/>
      <c r="Q50" s="124"/>
      <c r="R50" s="125"/>
      <c r="S50" s="124"/>
      <c r="T50" s="52" t="str">
        <f t="shared" si="2"/>
        <v/>
      </c>
      <c r="U50" s="52" t="str">
        <f t="shared" si="3"/>
        <v/>
      </c>
    </row>
    <row r="51" spans="2:21" s="53" customFormat="1" x14ac:dyDescent="0.25">
      <c r="B51" s="125"/>
      <c r="C51" s="15"/>
      <c r="D51" s="15"/>
      <c r="E51" s="159"/>
      <c r="F51" s="160"/>
      <c r="G51" s="17"/>
      <c r="H51" s="122"/>
      <c r="I51" s="113" t="str">
        <f t="shared" si="0"/>
        <v/>
      </c>
      <c r="J51" s="125"/>
      <c r="K51" s="17"/>
      <c r="L51" s="122"/>
      <c r="M51" s="119" t="str">
        <f t="shared" si="1"/>
        <v/>
      </c>
      <c r="N51" s="123"/>
      <c r="O51" s="17"/>
      <c r="P51" s="122"/>
      <c r="Q51" s="124"/>
      <c r="R51" s="125"/>
      <c r="S51" s="124"/>
      <c r="T51" s="52" t="str">
        <f t="shared" si="2"/>
        <v/>
      </c>
      <c r="U51" s="52" t="str">
        <f t="shared" si="3"/>
        <v/>
      </c>
    </row>
    <row r="52" spans="2:21" s="53" customFormat="1" x14ac:dyDescent="0.25">
      <c r="B52" s="125"/>
      <c r="C52" s="15"/>
      <c r="D52" s="15"/>
      <c r="E52" s="159"/>
      <c r="F52" s="160"/>
      <c r="G52" s="17"/>
      <c r="H52" s="122"/>
      <c r="I52" s="113" t="str">
        <f t="shared" si="0"/>
        <v/>
      </c>
      <c r="J52" s="125"/>
      <c r="K52" s="17"/>
      <c r="L52" s="122"/>
      <c r="M52" s="119" t="str">
        <f t="shared" si="1"/>
        <v/>
      </c>
      <c r="N52" s="123"/>
      <c r="O52" s="17"/>
      <c r="P52" s="122"/>
      <c r="Q52" s="124"/>
      <c r="R52" s="125"/>
      <c r="S52" s="124"/>
      <c r="T52" s="52" t="str">
        <f t="shared" si="2"/>
        <v/>
      </c>
      <c r="U52" s="52" t="str">
        <f t="shared" si="3"/>
        <v/>
      </c>
    </row>
    <row r="53" spans="2:21" s="53" customFormat="1" x14ac:dyDescent="0.25">
      <c r="B53" s="125"/>
      <c r="C53" s="15"/>
      <c r="D53" s="15"/>
      <c r="E53" s="159"/>
      <c r="F53" s="160"/>
      <c r="G53" s="17"/>
      <c r="H53" s="122"/>
      <c r="I53" s="113" t="str">
        <f t="shared" si="0"/>
        <v/>
      </c>
      <c r="J53" s="125"/>
      <c r="K53" s="17"/>
      <c r="L53" s="122"/>
      <c r="M53" s="119" t="str">
        <f t="shared" si="1"/>
        <v/>
      </c>
      <c r="N53" s="123"/>
      <c r="O53" s="17"/>
      <c r="P53" s="122"/>
      <c r="Q53" s="124"/>
      <c r="R53" s="125"/>
      <c r="S53" s="124"/>
      <c r="T53" s="52" t="str">
        <f t="shared" si="2"/>
        <v/>
      </c>
      <c r="U53" s="52" t="str">
        <f t="shared" si="3"/>
        <v/>
      </c>
    </row>
    <row r="54" spans="2:21" s="53" customFormat="1" x14ac:dyDescent="0.25">
      <c r="B54" s="125"/>
      <c r="C54" s="15"/>
      <c r="D54" s="15"/>
      <c r="E54" s="159"/>
      <c r="F54" s="160"/>
      <c r="G54" s="17"/>
      <c r="H54" s="122"/>
      <c r="I54" s="113" t="str">
        <f t="shared" si="0"/>
        <v/>
      </c>
      <c r="J54" s="125"/>
      <c r="K54" s="17"/>
      <c r="L54" s="122"/>
      <c r="M54" s="119" t="str">
        <f t="shared" si="1"/>
        <v/>
      </c>
      <c r="N54" s="123"/>
      <c r="O54" s="17"/>
      <c r="P54" s="122"/>
      <c r="Q54" s="124"/>
      <c r="R54" s="125"/>
      <c r="S54" s="124"/>
      <c r="T54" s="52" t="str">
        <f t="shared" si="2"/>
        <v/>
      </c>
      <c r="U54" s="52" t="str">
        <f t="shared" si="3"/>
        <v/>
      </c>
    </row>
    <row r="55" spans="2:21" s="53" customFormat="1" x14ac:dyDescent="0.25">
      <c r="B55" s="125"/>
      <c r="C55" s="15"/>
      <c r="D55" s="15"/>
      <c r="E55" s="159"/>
      <c r="F55" s="160"/>
      <c r="G55" s="17"/>
      <c r="H55" s="122"/>
      <c r="I55" s="113" t="str">
        <f t="shared" si="0"/>
        <v/>
      </c>
      <c r="J55" s="125"/>
      <c r="K55" s="17"/>
      <c r="L55" s="122"/>
      <c r="M55" s="119" t="str">
        <f t="shared" si="1"/>
        <v/>
      </c>
      <c r="N55" s="123"/>
      <c r="O55" s="17"/>
      <c r="P55" s="122"/>
      <c r="Q55" s="124"/>
      <c r="R55" s="125"/>
      <c r="S55" s="124"/>
      <c r="T55" s="52" t="str">
        <f t="shared" si="2"/>
        <v/>
      </c>
      <c r="U55" s="52" t="str">
        <f t="shared" si="3"/>
        <v/>
      </c>
    </row>
    <row r="56" spans="2:21" s="53" customFormat="1" x14ac:dyDescent="0.25">
      <c r="B56" s="125"/>
      <c r="C56" s="15"/>
      <c r="D56" s="15"/>
      <c r="E56" s="159"/>
      <c r="F56" s="160"/>
      <c r="G56" s="17"/>
      <c r="H56" s="122"/>
      <c r="I56" s="113" t="str">
        <f t="shared" si="0"/>
        <v/>
      </c>
      <c r="J56" s="125"/>
      <c r="K56" s="17"/>
      <c r="L56" s="122"/>
      <c r="M56" s="119" t="str">
        <f t="shared" si="1"/>
        <v/>
      </c>
      <c r="N56" s="123"/>
      <c r="O56" s="17"/>
      <c r="P56" s="122"/>
      <c r="Q56" s="124"/>
      <c r="R56" s="125"/>
      <c r="S56" s="124"/>
      <c r="T56" s="52" t="str">
        <f t="shared" si="2"/>
        <v/>
      </c>
      <c r="U56" s="52" t="str">
        <f t="shared" si="3"/>
        <v/>
      </c>
    </row>
    <row r="57" spans="2:21" s="53" customFormat="1" x14ac:dyDescent="0.25">
      <c r="B57" s="125"/>
      <c r="C57" s="15"/>
      <c r="D57" s="15"/>
      <c r="E57" s="159"/>
      <c r="F57" s="160"/>
      <c r="G57" s="17"/>
      <c r="H57" s="122"/>
      <c r="I57" s="113" t="str">
        <f t="shared" si="0"/>
        <v/>
      </c>
      <c r="J57" s="125"/>
      <c r="K57" s="17"/>
      <c r="L57" s="122"/>
      <c r="M57" s="119" t="str">
        <f t="shared" si="1"/>
        <v/>
      </c>
      <c r="N57" s="123"/>
      <c r="O57" s="17"/>
      <c r="P57" s="122"/>
      <c r="Q57" s="124"/>
      <c r="R57" s="125"/>
      <c r="S57" s="124"/>
      <c r="T57" s="52" t="str">
        <f t="shared" si="2"/>
        <v/>
      </c>
      <c r="U57" s="52" t="str">
        <f t="shared" si="3"/>
        <v/>
      </c>
    </row>
    <row r="58" spans="2:21" s="53" customFormat="1" x14ac:dyDescent="0.25">
      <c r="B58" s="125"/>
      <c r="C58" s="15"/>
      <c r="D58" s="15"/>
      <c r="E58" s="159"/>
      <c r="F58" s="160"/>
      <c r="G58" s="17"/>
      <c r="H58" s="122"/>
      <c r="I58" s="113" t="str">
        <f t="shared" si="0"/>
        <v/>
      </c>
      <c r="J58" s="125"/>
      <c r="K58" s="17"/>
      <c r="L58" s="122"/>
      <c r="M58" s="119" t="str">
        <f t="shared" si="1"/>
        <v/>
      </c>
      <c r="N58" s="123"/>
      <c r="O58" s="17"/>
      <c r="P58" s="122"/>
      <c r="Q58" s="124"/>
      <c r="R58" s="125"/>
      <c r="S58" s="124"/>
      <c r="T58" s="52" t="str">
        <f t="shared" si="2"/>
        <v/>
      </c>
      <c r="U58" s="52" t="str">
        <f t="shared" si="3"/>
        <v/>
      </c>
    </row>
    <row r="59" spans="2:21" s="53" customFormat="1" x14ac:dyDescent="0.25">
      <c r="B59" s="125"/>
      <c r="C59" s="15"/>
      <c r="D59" s="15"/>
      <c r="E59" s="159"/>
      <c r="F59" s="160"/>
      <c r="G59" s="17"/>
      <c r="H59" s="122"/>
      <c r="I59" s="113" t="str">
        <f t="shared" si="0"/>
        <v/>
      </c>
      <c r="J59" s="125"/>
      <c r="K59" s="17"/>
      <c r="L59" s="122"/>
      <c r="M59" s="119" t="str">
        <f t="shared" si="1"/>
        <v/>
      </c>
      <c r="N59" s="123"/>
      <c r="O59" s="17"/>
      <c r="P59" s="122"/>
      <c r="Q59" s="161"/>
      <c r="R59" s="162"/>
      <c r="S59" s="124"/>
      <c r="T59" s="52" t="str">
        <f t="shared" si="2"/>
        <v/>
      </c>
      <c r="U59" s="52" t="str">
        <f t="shared" si="3"/>
        <v/>
      </c>
    </row>
    <row r="60" spans="2:21" s="72" customFormat="1" ht="24.75" customHeight="1" thickBot="1" x14ac:dyDescent="0.3">
      <c r="B60" s="69" t="s">
        <v>271</v>
      </c>
      <c r="C60" s="70"/>
      <c r="D60" s="70"/>
      <c r="E60" s="165"/>
      <c r="F60" s="166"/>
      <c r="G60" s="71"/>
      <c r="H60" s="111"/>
      <c r="I60" s="114" t="str">
        <f t="shared" si="0"/>
        <v/>
      </c>
      <c r="J60" s="112"/>
      <c r="K60" s="71"/>
      <c r="L60" s="111"/>
      <c r="M60" s="120" t="str">
        <f t="shared" si="1"/>
        <v/>
      </c>
      <c r="N60" s="118"/>
      <c r="O60" s="71"/>
      <c r="P60" s="71"/>
      <c r="Q60" s="155"/>
      <c r="R60" s="156"/>
      <c r="S60" s="127"/>
      <c r="T60" s="65" t="str">
        <f t="shared" si="2"/>
        <v/>
      </c>
      <c r="U60" s="65" t="str">
        <f t="shared" si="3"/>
        <v/>
      </c>
    </row>
    <row r="61" spans="2:21" customFormat="1" ht="15" customHeight="1" thickTop="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K22:L60 G22:H60" xr:uid="{00000000-0002-0000-0E00-000000000000}">
      <formula1>level</formula1>
    </dataValidation>
    <dataValidation type="list" allowBlank="1" showInputMessage="1" showErrorMessage="1" sqref="P22:P60" xr:uid="{00000000-0002-0000-0E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164</v>
      </c>
      <c r="F3" t="s">
        <v>208</v>
      </c>
    </row>
    <row r="4" spans="4:17" x14ac:dyDescent="0.25">
      <c r="D4" t="s">
        <v>165</v>
      </c>
      <c r="F4" t="s">
        <v>214</v>
      </c>
    </row>
    <row r="5" spans="4:17" x14ac:dyDescent="0.25">
      <c r="D5" t="s">
        <v>166</v>
      </c>
      <c r="F5" t="s">
        <v>221</v>
      </c>
    </row>
    <row r="6" spans="4:17" x14ac:dyDescent="0.25">
      <c r="D6" t="s">
        <v>167</v>
      </c>
    </row>
    <row r="7" spans="4:17" x14ac:dyDescent="0.25">
      <c r="D7" t="s">
        <v>168</v>
      </c>
    </row>
    <row r="13" spans="4:17" ht="23.25" x14ac:dyDescent="0.25">
      <c r="K13" s="172" t="s">
        <v>533</v>
      </c>
      <c r="L13" s="172"/>
      <c r="M13" s="172"/>
      <c r="N13" s="172"/>
      <c r="O13" s="172"/>
      <c r="P13" s="172"/>
      <c r="Q13" s="172"/>
    </row>
    <row r="15" spans="4:17" ht="23.25" x14ac:dyDescent="0.25">
      <c r="M15" s="168" t="s">
        <v>534</v>
      </c>
      <c r="N15" s="168"/>
      <c r="O15" s="168"/>
      <c r="P15" s="168"/>
      <c r="Q15" s="168"/>
    </row>
    <row r="16" spans="4:17" ht="21.95" customHeight="1" x14ac:dyDescent="0.25">
      <c r="M16" s="19" t="s">
        <v>535</v>
      </c>
      <c r="N16" s="19" t="s">
        <v>536</v>
      </c>
      <c r="O16" s="19" t="s">
        <v>537</v>
      </c>
      <c r="P16" s="19" t="s">
        <v>538</v>
      </c>
      <c r="Q16" s="19" t="s">
        <v>539</v>
      </c>
    </row>
    <row r="17" spans="11:17" ht="21.95" customHeight="1" x14ac:dyDescent="0.25">
      <c r="K17" s="169" t="s">
        <v>540</v>
      </c>
      <c r="L17" s="18" t="s">
        <v>535</v>
      </c>
      <c r="M17" s="76" t="s">
        <v>541</v>
      </c>
      <c r="N17" s="77" t="s">
        <v>541</v>
      </c>
      <c r="O17" s="77" t="s">
        <v>541</v>
      </c>
      <c r="P17" s="77" t="s">
        <v>541</v>
      </c>
      <c r="Q17" s="78" t="s">
        <v>541</v>
      </c>
    </row>
    <row r="18" spans="11:17" ht="21.95" customHeight="1" x14ac:dyDescent="0.25">
      <c r="K18" s="170"/>
      <c r="L18" s="18" t="s">
        <v>536</v>
      </c>
      <c r="M18" s="79" t="s">
        <v>541</v>
      </c>
      <c r="N18" s="73" t="s">
        <v>541</v>
      </c>
      <c r="O18" s="73" t="s">
        <v>541</v>
      </c>
      <c r="P18" s="74" t="s">
        <v>542</v>
      </c>
      <c r="Q18" s="80" t="s">
        <v>542</v>
      </c>
    </row>
    <row r="19" spans="11:17" ht="21.95" customHeight="1" x14ac:dyDescent="0.25">
      <c r="K19" s="170"/>
      <c r="L19" s="18" t="s">
        <v>537</v>
      </c>
      <c r="M19" s="79" t="s">
        <v>541</v>
      </c>
      <c r="N19" s="74" t="s">
        <v>542</v>
      </c>
      <c r="O19" s="74" t="s">
        <v>542</v>
      </c>
      <c r="P19" s="74" t="s">
        <v>542</v>
      </c>
      <c r="Q19" s="81" t="s">
        <v>543</v>
      </c>
    </row>
    <row r="20" spans="11:17" ht="21.95" customHeight="1" x14ac:dyDescent="0.25">
      <c r="K20" s="170"/>
      <c r="L20" s="18" t="s">
        <v>538</v>
      </c>
      <c r="M20" s="79" t="s">
        <v>541</v>
      </c>
      <c r="N20" s="74" t="s">
        <v>542</v>
      </c>
      <c r="O20" s="74" t="s">
        <v>542</v>
      </c>
      <c r="P20" s="75" t="s">
        <v>543</v>
      </c>
      <c r="Q20" s="81" t="s">
        <v>543</v>
      </c>
    </row>
    <row r="21" spans="11:17" ht="21.95" customHeight="1" x14ac:dyDescent="0.25">
      <c r="K21" s="171"/>
      <c r="L21" s="18" t="s">
        <v>539</v>
      </c>
      <c r="M21" s="82" t="s">
        <v>542</v>
      </c>
      <c r="N21" s="83" t="s">
        <v>542</v>
      </c>
      <c r="O21" s="84" t="s">
        <v>543</v>
      </c>
      <c r="P21" s="84" t="s">
        <v>543</v>
      </c>
      <c r="Q21" s="85" t="s">
        <v>543</v>
      </c>
    </row>
  </sheetData>
  <mergeCells count="3">
    <mergeCell ref="M15:Q15"/>
    <mergeCell ref="K17:K21"/>
    <mergeCell ref="K13:Q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544</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COUNTIF($I$22:$I$60,"LOW")</f>
        <v>0</v>
      </c>
      <c r="H10" s="148">
        <f>COUNTIF($I$22:$I$60,"MEDIUM")</f>
        <v>0</v>
      </c>
      <c r="I10" s="148">
        <f>COUNTIF($I$22:$I$60,"HIGH")</f>
        <v>0</v>
      </c>
      <c r="J10" s="40" t="str">
        <f>IFERROR(AVERAGE($T$22:$T$60),"")</f>
        <v/>
      </c>
      <c r="L10" s="41" t="s">
        <v>170</v>
      </c>
      <c r="M10" s="42">
        <f>COUNTIF($G$22:$G$60,M$9)</f>
        <v>0</v>
      </c>
      <c r="N10" s="42">
        <f>COUNTIF($G$22:$G$60,N$9)</f>
        <v>0</v>
      </c>
      <c r="O10" s="42">
        <f>COUNTIF($G$22:$G$60,O$9)</f>
        <v>0</v>
      </c>
      <c r="P10" s="42">
        <f>COUNTIF($G$22:$G$60,P$9)</f>
        <v>0</v>
      </c>
      <c r="Q10" s="42">
        <f>COUNTIF($G$22:$G$60,Q$9)</f>
        <v>0</v>
      </c>
      <c r="R10" s="43"/>
    </row>
    <row r="11" spans="2:19" ht="20.100000000000001" customHeight="1" x14ac:dyDescent="0.25">
      <c r="B11" s="87" t="s">
        <v>171</v>
      </c>
      <c r="C11" s="88"/>
      <c r="D11" s="88"/>
      <c r="E11" s="89"/>
      <c r="F11" s="35"/>
      <c r="G11" s="149"/>
      <c r="H11" s="149"/>
      <c r="I11" s="149"/>
      <c r="J11" s="44" t="str">
        <f>IF(J10="","",IF(J10&lt;4.001,"LOW",IF(J10&lt;12.001,"MEDIUM","HIGH")))</f>
        <v/>
      </c>
      <c r="L11" s="41" t="s">
        <v>172</v>
      </c>
      <c r="M11" s="45">
        <f>COUNTIF($H$22:$H$60,M$9)</f>
        <v>0</v>
      </c>
      <c r="N11" s="45">
        <f>COUNTIF($H$22:$H$60,N$9)</f>
        <v>0</v>
      </c>
      <c r="O11" s="45">
        <f>COUNTIF($H$22:$H$60,O$9)</f>
        <v>0</v>
      </c>
      <c r="P11" s="45">
        <f>COUNTIF($H$22:$H$60,P$9)</f>
        <v>0</v>
      </c>
      <c r="Q11" s="45">
        <f>COUNTIF($H$22:$H$60,Q$9)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COUNTIF($M$22:$M$60,"LOW")</f>
        <v>0</v>
      </c>
      <c r="H15" s="148">
        <f>COUNTIF($M$22:$M$60,"MEDIUM")</f>
        <v>0</v>
      </c>
      <c r="I15" s="148">
        <f>COUNTIF($M$22:$M$60,"HIGH")</f>
        <v>0</v>
      </c>
      <c r="J15" s="40" t="str">
        <f>IFERROR(AVERAGE($U$22:$U$60),"")</f>
        <v/>
      </c>
      <c r="L15" s="41" t="s">
        <v>170</v>
      </c>
      <c r="M15" s="42">
        <f>COUNTIF($K$22:$K$60,M$14)</f>
        <v>0</v>
      </c>
      <c r="N15" s="42">
        <f>COUNTIF($K$22:$K$60,N$14)</f>
        <v>0</v>
      </c>
      <c r="O15" s="42">
        <f>COUNTIF($K$22:$K$60,O$14)</f>
        <v>0</v>
      </c>
      <c r="P15" s="42">
        <f>COUNTIF($K$22:$K$60,P$14)</f>
        <v>0</v>
      </c>
      <c r="Q15" s="42">
        <f>COUNTIF($K$22:$K$60,Q$14)</f>
        <v>0</v>
      </c>
      <c r="R15" s="43"/>
    </row>
    <row r="16" spans="2:19" ht="20.100000000000001" customHeight="1" x14ac:dyDescent="0.25">
      <c r="B16" s="90" t="s">
        <v>178</v>
      </c>
      <c r="C16" s="88"/>
      <c r="D16" s="88"/>
      <c r="E16" s="89"/>
      <c r="F16" s="35"/>
      <c r="G16" s="149"/>
      <c r="H16" s="149"/>
      <c r="I16" s="149"/>
      <c r="J16" s="44" t="str">
        <f>IF(J15="","",IF(J15&lt;4.001,"LOW",IF(J15&lt;12.001,"MEDIUM","HIGH")))</f>
        <v/>
      </c>
      <c r="L16" s="41" t="s">
        <v>172</v>
      </c>
      <c r="M16" s="45">
        <f>COUNTIF($L$22:$L$60,M$14)</f>
        <v>0</v>
      </c>
      <c r="N16" s="45">
        <f>COUNTIF($L$22:$L$60,N$14)</f>
        <v>0</v>
      </c>
      <c r="O16" s="45">
        <f>COUNTIF($L$22:$L$60,O$14)</f>
        <v>0</v>
      </c>
      <c r="P16" s="45">
        <f>COUNTIF($L$22:$L$60,P$14)</f>
        <v>0</v>
      </c>
      <c r="Q16" s="45">
        <f>COUNTIF($L$22:$L$60,Q$14)</f>
        <v>0</v>
      </c>
      <c r="R16" s="43"/>
    </row>
    <row r="17" spans="2:21" ht="20.100000000000001" customHeight="1" x14ac:dyDescent="0.25">
      <c r="B17" s="87" t="s">
        <v>179</v>
      </c>
      <c r="C17" s="88"/>
      <c r="D17" s="88"/>
      <c r="E17" s="89"/>
      <c r="F17" s="35"/>
      <c r="G17" s="37"/>
      <c r="H17" s="37"/>
      <c r="I17" s="46"/>
      <c r="J17" s="41"/>
      <c r="K17" s="37"/>
      <c r="L17" s="37"/>
      <c r="M17" s="35"/>
      <c r="N17" s="35"/>
    </row>
    <row r="18" spans="2:21" ht="20.100000000000001" customHeight="1" thickBot="1" x14ac:dyDescent="0.3">
      <c r="B18" s="91" t="s">
        <v>180</v>
      </c>
      <c r="C18" s="92"/>
      <c r="D18" s="92"/>
      <c r="E18" s="93"/>
    </row>
    <row r="19" spans="2:21" ht="20.100000000000001" customHeight="1" x14ac:dyDescent="0.25">
      <c r="B19" s="39"/>
    </row>
    <row r="20" spans="2:21" ht="45" customHeight="1" x14ac:dyDescent="0.25">
      <c r="B20" s="138" t="s">
        <v>183</v>
      </c>
      <c r="C20" s="140" t="s">
        <v>184</v>
      </c>
      <c r="D20" s="140" t="s">
        <v>185</v>
      </c>
      <c r="E20" s="142" t="s">
        <v>186</v>
      </c>
      <c r="F20" s="143"/>
      <c r="G20" s="142" t="s">
        <v>187</v>
      </c>
      <c r="H20" s="143"/>
      <c r="I20" s="151" t="s">
        <v>188</v>
      </c>
      <c r="J20" s="151" t="s">
        <v>189</v>
      </c>
      <c r="K20" s="142" t="s">
        <v>190</v>
      </c>
      <c r="L20" s="143"/>
      <c r="M20" s="151" t="s">
        <v>191</v>
      </c>
      <c r="N20" s="151"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9" t="s">
        <v>200</v>
      </c>
      <c r="I21" s="152"/>
      <c r="J21" s="152"/>
      <c r="K21" s="128" t="s">
        <v>199</v>
      </c>
      <c r="L21" s="129" t="s">
        <v>200</v>
      </c>
      <c r="M21" s="152"/>
      <c r="N21" s="152"/>
      <c r="O21" s="152"/>
      <c r="P21" s="152"/>
      <c r="Q21" s="150"/>
      <c r="R21" s="144"/>
      <c r="S21" s="150"/>
      <c r="T21" s="154"/>
      <c r="U21" s="154"/>
    </row>
    <row r="22" spans="2:21" s="53" customFormat="1" ht="47.25" customHeight="1" x14ac:dyDescent="0.25">
      <c r="B22" s="49"/>
      <c r="C22" s="14"/>
      <c r="D22" s="14"/>
      <c r="E22" s="157"/>
      <c r="F22" s="158"/>
      <c r="G22" s="50"/>
      <c r="H22" s="50"/>
      <c r="I22" s="54" t="str">
        <f>IF(T22="","",IF(T22&lt;4.001,"LOW",IF(T22&lt;12.001,"MEDIUM","HIGH")))</f>
        <v/>
      </c>
      <c r="J22" s="14"/>
      <c r="K22" s="50"/>
      <c r="L22" s="50"/>
      <c r="M22" s="51" t="str">
        <f>IF(U22="","",IF(U22&lt;4.001,"LOW",IF(U22&lt;12.001,"MEDIUM","HIGH")))</f>
        <v/>
      </c>
      <c r="N22" s="50"/>
      <c r="O22" s="50"/>
      <c r="P22" s="16"/>
      <c r="Q22" s="163"/>
      <c r="R22" s="164"/>
      <c r="S22" s="101"/>
      <c r="T22" s="52" t="str">
        <f>IFERROR(LEFT(G22,1)*LEFT(H22,1),"")</f>
        <v/>
      </c>
      <c r="U22" s="52" t="str">
        <f>IFERROR(LEFT(K22,1)*LEFT(L22,1),"")</f>
        <v/>
      </c>
    </row>
    <row r="23" spans="2:21" s="53" customFormat="1" x14ac:dyDescent="0.25">
      <c r="B23" s="125"/>
      <c r="C23" s="15"/>
      <c r="D23" s="15"/>
      <c r="E23" s="159"/>
      <c r="F23" s="160"/>
      <c r="G23" s="17"/>
      <c r="H23" s="17"/>
      <c r="I23" s="54" t="str">
        <f t="shared" ref="I23:I60" si="0">IF(T23="","",IF(T23&lt;4.001,"LOW",IF(T23&lt;12.001,"MEDIUM","HIGH")))</f>
        <v/>
      </c>
      <c r="J23" s="15"/>
      <c r="K23" s="17"/>
      <c r="L23" s="17"/>
      <c r="M23" s="51" t="str">
        <f t="shared" ref="M23:M60" si="1">IF(U23="","",IF(U23&lt;4.001,"LOW",IF(U23&lt;12.001,"MEDIUM","HIGH")))</f>
        <v/>
      </c>
      <c r="N23" s="17"/>
      <c r="O23" s="17"/>
      <c r="P23" s="122"/>
      <c r="Q23" s="161"/>
      <c r="R23" s="162"/>
      <c r="S23" s="124"/>
      <c r="T23" s="52" t="str">
        <f t="shared" ref="T23:T60" si="2">IFERROR(LEFT(G23,1)*LEFT(H23,1),"")</f>
        <v/>
      </c>
      <c r="U23" s="52" t="str">
        <f t="shared" ref="U23:U60" si="3">IFERROR(LEFT(K23,1)*LEFT(L23,1),"")</f>
        <v/>
      </c>
    </row>
    <row r="24" spans="2:21" s="53" customFormat="1" x14ac:dyDescent="0.25">
      <c r="B24" s="125"/>
      <c r="C24" s="15"/>
      <c r="D24" s="15"/>
      <c r="E24" s="159"/>
      <c r="F24" s="160"/>
      <c r="G24" s="17"/>
      <c r="H24" s="17"/>
      <c r="I24" s="54" t="str">
        <f t="shared" si="0"/>
        <v/>
      </c>
      <c r="J24" s="15"/>
      <c r="K24" s="17"/>
      <c r="L24" s="17"/>
      <c r="M24" s="51" t="str">
        <f t="shared" si="1"/>
        <v/>
      </c>
      <c r="N24" s="17"/>
      <c r="O24" s="17"/>
      <c r="P24" s="122"/>
      <c r="Q24" s="161"/>
      <c r="R24" s="162"/>
      <c r="S24" s="124"/>
      <c r="T24" s="52" t="str">
        <f t="shared" si="2"/>
        <v/>
      </c>
      <c r="U24" s="52" t="str">
        <f t="shared" si="3"/>
        <v/>
      </c>
    </row>
    <row r="25" spans="2:21" s="53" customFormat="1" x14ac:dyDescent="0.25">
      <c r="B25" s="125"/>
      <c r="C25" s="15"/>
      <c r="D25" s="15"/>
      <c r="E25" s="159"/>
      <c r="F25" s="160"/>
      <c r="G25" s="17"/>
      <c r="H25" s="17"/>
      <c r="I25" s="54" t="str">
        <f t="shared" si="0"/>
        <v/>
      </c>
      <c r="J25" s="15"/>
      <c r="K25" s="17"/>
      <c r="L25" s="17"/>
      <c r="M25" s="51" t="str">
        <f t="shared" si="1"/>
        <v/>
      </c>
      <c r="N25" s="17"/>
      <c r="O25" s="17"/>
      <c r="P25" s="122"/>
      <c r="Q25" s="161"/>
      <c r="R25" s="162"/>
      <c r="S25" s="124"/>
      <c r="T25" s="52" t="str">
        <f t="shared" si="2"/>
        <v/>
      </c>
      <c r="U25" s="52" t="str">
        <f t="shared" si="3"/>
        <v/>
      </c>
    </row>
    <row r="26" spans="2:21" s="53" customFormat="1" ht="45" customHeight="1" x14ac:dyDescent="0.25">
      <c r="B26" s="125"/>
      <c r="C26" s="15"/>
      <c r="D26" s="15"/>
      <c r="E26" s="159"/>
      <c r="F26" s="160"/>
      <c r="G26" s="17"/>
      <c r="H26" s="17"/>
      <c r="I26" s="54" t="str">
        <f t="shared" si="0"/>
        <v/>
      </c>
      <c r="J26" s="15"/>
      <c r="K26" s="17"/>
      <c r="L26" s="17"/>
      <c r="M26" s="51" t="str">
        <f t="shared" si="1"/>
        <v/>
      </c>
      <c r="N26" s="17"/>
      <c r="O26" s="17"/>
      <c r="P26" s="122"/>
      <c r="Q26" s="161"/>
      <c r="R26" s="162"/>
      <c r="S26" s="124"/>
      <c r="T26" s="52" t="str">
        <f t="shared" si="2"/>
        <v/>
      </c>
      <c r="U26" s="52" t="str">
        <f t="shared" si="3"/>
        <v/>
      </c>
    </row>
    <row r="27" spans="2:21" s="53" customFormat="1" ht="45" customHeight="1" x14ac:dyDescent="0.25">
      <c r="B27" s="125"/>
      <c r="C27" s="15"/>
      <c r="D27" s="15"/>
      <c r="E27" s="159"/>
      <c r="F27" s="160"/>
      <c r="G27" s="17"/>
      <c r="H27" s="17"/>
      <c r="I27" s="54" t="str">
        <f t="shared" si="0"/>
        <v/>
      </c>
      <c r="J27" s="15"/>
      <c r="K27" s="17"/>
      <c r="L27" s="17"/>
      <c r="M27" s="51" t="str">
        <f t="shared" si="1"/>
        <v/>
      </c>
      <c r="N27" s="17"/>
      <c r="O27" s="17"/>
      <c r="P27" s="122"/>
      <c r="Q27" s="161"/>
      <c r="R27" s="162"/>
      <c r="S27" s="124"/>
      <c r="T27" s="52" t="str">
        <f t="shared" si="2"/>
        <v/>
      </c>
      <c r="U27" s="52" t="str">
        <f t="shared" si="3"/>
        <v/>
      </c>
    </row>
    <row r="28" spans="2:21" s="53" customFormat="1" x14ac:dyDescent="0.25">
      <c r="B28" s="125"/>
      <c r="C28" s="15"/>
      <c r="D28" s="15"/>
      <c r="E28" s="159"/>
      <c r="F28" s="160"/>
      <c r="G28" s="17"/>
      <c r="H28" s="17"/>
      <c r="I28" s="54" t="str">
        <f t="shared" si="0"/>
        <v/>
      </c>
      <c r="J28" s="15"/>
      <c r="K28" s="17"/>
      <c r="L28" s="17"/>
      <c r="M28" s="51" t="str">
        <f t="shared" si="1"/>
        <v/>
      </c>
      <c r="N28" s="17"/>
      <c r="O28" s="17"/>
      <c r="P28" s="122"/>
      <c r="Q28" s="161"/>
      <c r="R28" s="162"/>
      <c r="S28" s="124"/>
      <c r="T28" s="52" t="str">
        <f t="shared" si="2"/>
        <v/>
      </c>
      <c r="U28" s="52" t="str">
        <f t="shared" si="3"/>
        <v/>
      </c>
    </row>
    <row r="29" spans="2:21" s="53" customFormat="1" ht="45" customHeight="1" x14ac:dyDescent="0.25">
      <c r="B29" s="125"/>
      <c r="C29" s="15"/>
      <c r="D29" s="15"/>
      <c r="E29" s="159"/>
      <c r="F29" s="160"/>
      <c r="G29" s="17"/>
      <c r="H29" s="17"/>
      <c r="I29" s="54" t="str">
        <f t="shared" si="0"/>
        <v/>
      </c>
      <c r="J29" s="15"/>
      <c r="K29" s="17"/>
      <c r="L29" s="17"/>
      <c r="M29" s="51" t="str">
        <f t="shared" si="1"/>
        <v/>
      </c>
      <c r="N29" s="17"/>
      <c r="O29" s="17"/>
      <c r="P29" s="122"/>
      <c r="Q29" s="161"/>
      <c r="R29" s="162"/>
      <c r="S29" s="124"/>
      <c r="T29" s="52" t="str">
        <f t="shared" si="2"/>
        <v/>
      </c>
      <c r="U29" s="52" t="str">
        <f t="shared" si="3"/>
        <v/>
      </c>
    </row>
    <row r="30" spans="2:21" s="53" customFormat="1" x14ac:dyDescent="0.25">
      <c r="B30" s="125"/>
      <c r="C30" s="15"/>
      <c r="D30" s="15"/>
      <c r="E30" s="159"/>
      <c r="F30" s="160"/>
      <c r="G30" s="17"/>
      <c r="H30" s="17"/>
      <c r="I30" s="54" t="str">
        <f t="shared" si="0"/>
        <v/>
      </c>
      <c r="J30" s="15"/>
      <c r="K30" s="17"/>
      <c r="L30" s="17"/>
      <c r="M30" s="51" t="str">
        <f t="shared" si="1"/>
        <v/>
      </c>
      <c r="N30" s="17"/>
      <c r="O30" s="17"/>
      <c r="P30" s="122"/>
      <c r="Q30" s="161"/>
      <c r="R30" s="162"/>
      <c r="S30" s="124"/>
      <c r="T30" s="52" t="str">
        <f t="shared" si="2"/>
        <v/>
      </c>
      <c r="U30" s="52" t="str">
        <f t="shared" si="3"/>
        <v/>
      </c>
    </row>
    <row r="31" spans="2:21" s="53" customFormat="1" x14ac:dyDescent="0.25">
      <c r="B31" s="125"/>
      <c r="C31" s="15"/>
      <c r="D31" s="15"/>
      <c r="E31" s="159"/>
      <c r="F31" s="160"/>
      <c r="G31" s="17"/>
      <c r="H31" s="17"/>
      <c r="I31" s="54" t="str">
        <f t="shared" si="0"/>
        <v/>
      </c>
      <c r="J31" s="15"/>
      <c r="K31" s="17"/>
      <c r="L31" s="17"/>
      <c r="M31" s="51" t="str">
        <f t="shared" si="1"/>
        <v/>
      </c>
      <c r="N31" s="17"/>
      <c r="O31" s="17"/>
      <c r="P31" s="122"/>
      <c r="Q31" s="161"/>
      <c r="R31" s="162"/>
      <c r="S31" s="124"/>
      <c r="T31" s="52" t="str">
        <f t="shared" si="2"/>
        <v/>
      </c>
      <c r="U31" s="52" t="str">
        <f t="shared" si="3"/>
        <v/>
      </c>
    </row>
    <row r="32" spans="2:21" s="53" customFormat="1" x14ac:dyDescent="0.25">
      <c r="B32" s="125"/>
      <c r="C32" s="15"/>
      <c r="D32" s="15"/>
      <c r="E32" s="159"/>
      <c r="F32" s="160"/>
      <c r="G32" s="17"/>
      <c r="H32" s="17"/>
      <c r="I32" s="54" t="str">
        <f t="shared" si="0"/>
        <v/>
      </c>
      <c r="J32" s="15"/>
      <c r="K32" s="17"/>
      <c r="L32" s="17"/>
      <c r="M32" s="51" t="str">
        <f t="shared" si="1"/>
        <v/>
      </c>
      <c r="N32" s="17"/>
      <c r="O32" s="17"/>
      <c r="P32" s="122"/>
      <c r="Q32" s="161"/>
      <c r="R32" s="162"/>
      <c r="S32" s="124"/>
      <c r="T32" s="52" t="str">
        <f t="shared" si="2"/>
        <v/>
      </c>
      <c r="U32" s="52" t="str">
        <f t="shared" si="3"/>
        <v/>
      </c>
    </row>
    <row r="33" spans="2:21" s="53" customFormat="1" ht="45" customHeight="1" x14ac:dyDescent="0.25">
      <c r="B33" s="125"/>
      <c r="C33" s="15"/>
      <c r="D33" s="15"/>
      <c r="E33" s="159"/>
      <c r="F33" s="160"/>
      <c r="G33" s="17"/>
      <c r="H33" s="17"/>
      <c r="I33" s="54" t="str">
        <f t="shared" si="0"/>
        <v/>
      </c>
      <c r="J33" s="15"/>
      <c r="K33" s="17"/>
      <c r="L33" s="17"/>
      <c r="M33" s="51" t="str">
        <f t="shared" si="1"/>
        <v/>
      </c>
      <c r="N33" s="17"/>
      <c r="O33" s="17"/>
      <c r="P33" s="122"/>
      <c r="Q33" s="161"/>
      <c r="R33" s="162"/>
      <c r="S33" s="124"/>
      <c r="T33" s="52" t="str">
        <f t="shared" si="2"/>
        <v/>
      </c>
      <c r="U33" s="52" t="str">
        <f t="shared" si="3"/>
        <v/>
      </c>
    </row>
    <row r="34" spans="2:21" s="53" customFormat="1" x14ac:dyDescent="0.25">
      <c r="B34" s="125"/>
      <c r="C34" s="15"/>
      <c r="D34" s="15"/>
      <c r="E34" s="159"/>
      <c r="F34" s="160"/>
      <c r="G34" s="17"/>
      <c r="H34" s="17"/>
      <c r="I34" s="54" t="str">
        <f t="shared" si="0"/>
        <v/>
      </c>
      <c r="J34" s="15"/>
      <c r="K34" s="17"/>
      <c r="L34" s="17"/>
      <c r="M34" s="51" t="str">
        <f t="shared" si="1"/>
        <v/>
      </c>
      <c r="N34" s="17"/>
      <c r="O34" s="17"/>
      <c r="P34" s="122"/>
      <c r="Q34" s="161"/>
      <c r="R34" s="162"/>
      <c r="S34" s="124"/>
      <c r="T34" s="52" t="str">
        <f t="shared" si="2"/>
        <v/>
      </c>
      <c r="U34" s="52" t="str">
        <f t="shared" si="3"/>
        <v/>
      </c>
    </row>
    <row r="35" spans="2:21" s="53" customFormat="1" x14ac:dyDescent="0.25">
      <c r="B35" s="125"/>
      <c r="C35" s="15"/>
      <c r="D35" s="15"/>
      <c r="E35" s="159"/>
      <c r="F35" s="160"/>
      <c r="G35" s="17"/>
      <c r="H35" s="17"/>
      <c r="I35" s="54" t="str">
        <f t="shared" si="0"/>
        <v/>
      </c>
      <c r="J35" s="15"/>
      <c r="K35" s="17"/>
      <c r="L35" s="17"/>
      <c r="M35" s="51" t="str">
        <f t="shared" si="1"/>
        <v/>
      </c>
      <c r="N35" s="17"/>
      <c r="O35" s="17"/>
      <c r="P35" s="122"/>
      <c r="Q35" s="161"/>
      <c r="R35" s="162"/>
      <c r="S35" s="124"/>
      <c r="T35" s="52" t="str">
        <f t="shared" si="2"/>
        <v/>
      </c>
      <c r="U35" s="52" t="str">
        <f t="shared" si="3"/>
        <v/>
      </c>
    </row>
    <row r="36" spans="2:21" s="53" customFormat="1" ht="45" customHeight="1" x14ac:dyDescent="0.25">
      <c r="B36" s="125"/>
      <c r="C36" s="15"/>
      <c r="D36" s="15"/>
      <c r="E36" s="159"/>
      <c r="F36" s="160"/>
      <c r="G36" s="17"/>
      <c r="H36" s="17"/>
      <c r="I36" s="54" t="str">
        <f t="shared" si="0"/>
        <v/>
      </c>
      <c r="J36" s="15"/>
      <c r="K36" s="17"/>
      <c r="L36" s="17"/>
      <c r="M36" s="51" t="str">
        <f t="shared" si="1"/>
        <v/>
      </c>
      <c r="N36" s="17"/>
      <c r="O36" s="17"/>
      <c r="P36" s="122"/>
      <c r="Q36" s="161"/>
      <c r="R36" s="162"/>
      <c r="S36" s="124"/>
      <c r="T36" s="52" t="str">
        <f t="shared" si="2"/>
        <v/>
      </c>
      <c r="U36" s="52" t="str">
        <f t="shared" si="3"/>
        <v/>
      </c>
    </row>
    <row r="37" spans="2:21" s="53" customFormat="1" ht="45" customHeight="1" x14ac:dyDescent="0.25">
      <c r="B37" s="125"/>
      <c r="C37" s="15"/>
      <c r="D37" s="15"/>
      <c r="E37" s="159"/>
      <c r="F37" s="160"/>
      <c r="G37" s="17"/>
      <c r="H37" s="17"/>
      <c r="I37" s="54" t="str">
        <f t="shared" si="0"/>
        <v/>
      </c>
      <c r="J37" s="15"/>
      <c r="K37" s="17"/>
      <c r="L37" s="17"/>
      <c r="M37" s="51" t="str">
        <f t="shared" si="1"/>
        <v/>
      </c>
      <c r="N37" s="17"/>
      <c r="O37" s="17"/>
      <c r="P37" s="122"/>
      <c r="Q37" s="161"/>
      <c r="R37" s="162"/>
      <c r="S37" s="124"/>
      <c r="T37" s="52" t="str">
        <f t="shared" si="2"/>
        <v/>
      </c>
      <c r="U37" s="52" t="str">
        <f t="shared" si="3"/>
        <v/>
      </c>
    </row>
    <row r="38" spans="2:21" s="53" customFormat="1" x14ac:dyDescent="0.25">
      <c r="B38" s="125"/>
      <c r="C38" s="15"/>
      <c r="D38" s="15"/>
      <c r="E38" s="159"/>
      <c r="F38" s="160"/>
      <c r="G38" s="17"/>
      <c r="H38" s="17"/>
      <c r="I38" s="54" t="str">
        <f t="shared" si="0"/>
        <v/>
      </c>
      <c r="J38" s="15"/>
      <c r="K38" s="17"/>
      <c r="L38" s="17"/>
      <c r="M38" s="51" t="str">
        <f t="shared" si="1"/>
        <v/>
      </c>
      <c r="N38" s="17"/>
      <c r="O38" s="17"/>
      <c r="P38" s="122"/>
      <c r="Q38" s="161"/>
      <c r="R38" s="162"/>
      <c r="S38" s="124"/>
      <c r="T38" s="52" t="str">
        <f t="shared" si="2"/>
        <v/>
      </c>
      <c r="U38" s="52" t="str">
        <f t="shared" si="3"/>
        <v/>
      </c>
    </row>
    <row r="39" spans="2:21" s="53" customFormat="1" x14ac:dyDescent="0.25">
      <c r="B39" s="125"/>
      <c r="C39" s="15"/>
      <c r="D39" s="15"/>
      <c r="E39" s="159"/>
      <c r="F39" s="160"/>
      <c r="G39" s="17"/>
      <c r="H39" s="17"/>
      <c r="I39" s="54" t="str">
        <f t="shared" si="0"/>
        <v/>
      </c>
      <c r="J39" s="15"/>
      <c r="K39" s="17"/>
      <c r="L39" s="17"/>
      <c r="M39" s="51" t="str">
        <f t="shared" si="1"/>
        <v/>
      </c>
      <c r="N39" s="17"/>
      <c r="O39" s="17"/>
      <c r="P39" s="122"/>
      <c r="Q39" s="124"/>
      <c r="R39" s="125"/>
      <c r="S39" s="124"/>
      <c r="T39" s="52" t="str">
        <f t="shared" si="2"/>
        <v/>
      </c>
      <c r="U39" s="52" t="str">
        <f t="shared" si="3"/>
        <v/>
      </c>
    </row>
    <row r="40" spans="2:21" s="53" customFormat="1" x14ac:dyDescent="0.25">
      <c r="B40" s="125"/>
      <c r="C40" s="15"/>
      <c r="D40" s="15"/>
      <c r="E40" s="159"/>
      <c r="F40" s="160"/>
      <c r="G40" s="17"/>
      <c r="H40" s="17"/>
      <c r="I40" s="54" t="str">
        <f t="shared" si="0"/>
        <v/>
      </c>
      <c r="J40" s="15"/>
      <c r="K40" s="17"/>
      <c r="L40" s="17"/>
      <c r="M40" s="51" t="str">
        <f t="shared" si="1"/>
        <v/>
      </c>
      <c r="N40" s="17"/>
      <c r="O40" s="17"/>
      <c r="P40" s="122"/>
      <c r="Q40" s="124"/>
      <c r="R40" s="125"/>
      <c r="S40" s="124"/>
      <c r="T40" s="52" t="str">
        <f t="shared" si="2"/>
        <v/>
      </c>
      <c r="U40" s="52" t="str">
        <f t="shared" si="3"/>
        <v/>
      </c>
    </row>
    <row r="41" spans="2:21" s="53" customFormat="1" x14ac:dyDescent="0.25">
      <c r="B41" s="125"/>
      <c r="C41" s="15"/>
      <c r="D41" s="15"/>
      <c r="E41" s="159"/>
      <c r="F41" s="160"/>
      <c r="G41" s="17"/>
      <c r="H41" s="17"/>
      <c r="I41" s="54" t="str">
        <f t="shared" si="0"/>
        <v/>
      </c>
      <c r="J41" s="15"/>
      <c r="K41" s="17"/>
      <c r="L41" s="17"/>
      <c r="M41" s="51" t="str">
        <f t="shared" si="1"/>
        <v/>
      </c>
      <c r="N41" s="17"/>
      <c r="O41" s="17"/>
      <c r="P41" s="122"/>
      <c r="Q41" s="124"/>
      <c r="R41" s="125"/>
      <c r="S41" s="124"/>
      <c r="T41" s="52" t="str">
        <f t="shared" si="2"/>
        <v/>
      </c>
      <c r="U41" s="52" t="str">
        <f t="shared" si="3"/>
        <v/>
      </c>
    </row>
    <row r="42" spans="2:21" s="53" customFormat="1" x14ac:dyDescent="0.25">
      <c r="B42" s="125"/>
      <c r="C42" s="15"/>
      <c r="D42" s="15"/>
      <c r="E42" s="159"/>
      <c r="F42" s="160"/>
      <c r="G42" s="17"/>
      <c r="H42" s="17"/>
      <c r="I42" s="54" t="str">
        <f t="shared" si="0"/>
        <v/>
      </c>
      <c r="J42" s="15"/>
      <c r="K42" s="17"/>
      <c r="L42" s="17"/>
      <c r="M42" s="51" t="str">
        <f t="shared" si="1"/>
        <v/>
      </c>
      <c r="N42" s="17"/>
      <c r="O42" s="17"/>
      <c r="P42" s="122"/>
      <c r="Q42" s="124"/>
      <c r="R42" s="125"/>
      <c r="S42" s="124"/>
      <c r="T42" s="52" t="str">
        <f t="shared" si="2"/>
        <v/>
      </c>
      <c r="U42" s="52" t="str">
        <f t="shared" si="3"/>
        <v/>
      </c>
    </row>
    <row r="43" spans="2:21" s="53" customFormat="1" x14ac:dyDescent="0.25">
      <c r="B43" s="125"/>
      <c r="C43" s="15"/>
      <c r="D43" s="15"/>
      <c r="E43" s="159"/>
      <c r="F43" s="160"/>
      <c r="G43" s="17"/>
      <c r="H43" s="17"/>
      <c r="I43" s="54" t="str">
        <f t="shared" si="0"/>
        <v/>
      </c>
      <c r="J43" s="15"/>
      <c r="K43" s="17"/>
      <c r="L43" s="17"/>
      <c r="M43" s="51" t="str">
        <f t="shared" si="1"/>
        <v/>
      </c>
      <c r="N43" s="17"/>
      <c r="O43" s="17"/>
      <c r="P43" s="122"/>
      <c r="Q43" s="124"/>
      <c r="R43" s="125"/>
      <c r="S43" s="124"/>
      <c r="T43" s="52" t="str">
        <f t="shared" si="2"/>
        <v/>
      </c>
      <c r="U43" s="52" t="str">
        <f t="shared" si="3"/>
        <v/>
      </c>
    </row>
    <row r="44" spans="2:21" s="53" customFormat="1" x14ac:dyDescent="0.25">
      <c r="B44" s="125"/>
      <c r="C44" s="15"/>
      <c r="D44" s="15"/>
      <c r="E44" s="159"/>
      <c r="F44" s="160"/>
      <c r="G44" s="17"/>
      <c r="H44" s="17"/>
      <c r="I44" s="54" t="str">
        <f t="shared" si="0"/>
        <v/>
      </c>
      <c r="J44" s="15"/>
      <c r="K44" s="17"/>
      <c r="L44" s="17"/>
      <c r="M44" s="51" t="str">
        <f t="shared" si="1"/>
        <v/>
      </c>
      <c r="N44" s="17"/>
      <c r="O44" s="17"/>
      <c r="P44" s="122"/>
      <c r="Q44" s="124"/>
      <c r="R44" s="125"/>
      <c r="S44" s="124"/>
      <c r="T44" s="52" t="str">
        <f t="shared" si="2"/>
        <v/>
      </c>
      <c r="U44" s="52" t="str">
        <f t="shared" si="3"/>
        <v/>
      </c>
    </row>
    <row r="45" spans="2:21" s="53" customFormat="1" x14ac:dyDescent="0.25">
      <c r="B45" s="125"/>
      <c r="C45" s="15"/>
      <c r="D45" s="15"/>
      <c r="E45" s="159"/>
      <c r="F45" s="160"/>
      <c r="G45" s="17"/>
      <c r="H45" s="17"/>
      <c r="I45" s="54" t="str">
        <f t="shared" si="0"/>
        <v/>
      </c>
      <c r="J45" s="15"/>
      <c r="K45" s="17"/>
      <c r="L45" s="17"/>
      <c r="M45" s="51" t="str">
        <f t="shared" si="1"/>
        <v/>
      </c>
      <c r="N45" s="17"/>
      <c r="O45" s="17"/>
      <c r="P45" s="122"/>
      <c r="Q45" s="124"/>
      <c r="R45" s="125"/>
      <c r="S45" s="124"/>
      <c r="T45" s="52" t="str">
        <f t="shared" si="2"/>
        <v/>
      </c>
      <c r="U45" s="52" t="str">
        <f t="shared" si="3"/>
        <v/>
      </c>
    </row>
    <row r="46" spans="2:21" s="53" customFormat="1" x14ac:dyDescent="0.25">
      <c r="B46" s="125"/>
      <c r="C46" s="15"/>
      <c r="D46" s="15"/>
      <c r="E46" s="159"/>
      <c r="F46" s="160"/>
      <c r="G46" s="17"/>
      <c r="H46" s="17"/>
      <c r="I46" s="54" t="str">
        <f t="shared" si="0"/>
        <v/>
      </c>
      <c r="J46" s="15"/>
      <c r="K46" s="17"/>
      <c r="L46" s="17"/>
      <c r="M46" s="51" t="str">
        <f t="shared" si="1"/>
        <v/>
      </c>
      <c r="N46" s="17"/>
      <c r="O46" s="17"/>
      <c r="P46" s="122"/>
      <c r="Q46" s="124"/>
      <c r="R46" s="125"/>
      <c r="S46" s="124"/>
      <c r="T46" s="52" t="str">
        <f t="shared" si="2"/>
        <v/>
      </c>
      <c r="U46" s="52" t="str">
        <f t="shared" si="3"/>
        <v/>
      </c>
    </row>
    <row r="47" spans="2:21" s="53" customFormat="1" x14ac:dyDescent="0.25">
      <c r="B47" s="125"/>
      <c r="C47" s="15"/>
      <c r="D47" s="15"/>
      <c r="E47" s="159"/>
      <c r="F47" s="160"/>
      <c r="G47" s="17"/>
      <c r="H47" s="17"/>
      <c r="I47" s="54" t="str">
        <f t="shared" si="0"/>
        <v/>
      </c>
      <c r="J47" s="15"/>
      <c r="K47" s="17"/>
      <c r="L47" s="17"/>
      <c r="M47" s="51" t="str">
        <f t="shared" si="1"/>
        <v/>
      </c>
      <c r="N47" s="17"/>
      <c r="O47" s="17"/>
      <c r="P47" s="122"/>
      <c r="Q47" s="124"/>
      <c r="R47" s="125"/>
      <c r="S47" s="124"/>
      <c r="T47" s="52" t="str">
        <f t="shared" si="2"/>
        <v/>
      </c>
      <c r="U47" s="52" t="str">
        <f t="shared" si="3"/>
        <v/>
      </c>
    </row>
    <row r="48" spans="2:21" s="53" customFormat="1" x14ac:dyDescent="0.25">
      <c r="B48" s="125"/>
      <c r="C48" s="15"/>
      <c r="D48" s="15"/>
      <c r="E48" s="159"/>
      <c r="F48" s="160"/>
      <c r="G48" s="17"/>
      <c r="H48" s="17"/>
      <c r="I48" s="54" t="str">
        <f t="shared" si="0"/>
        <v/>
      </c>
      <c r="J48" s="15"/>
      <c r="K48" s="17"/>
      <c r="L48" s="17"/>
      <c r="M48" s="51" t="str">
        <f t="shared" si="1"/>
        <v/>
      </c>
      <c r="N48" s="17"/>
      <c r="O48" s="17"/>
      <c r="P48" s="122"/>
      <c r="Q48" s="124"/>
      <c r="R48" s="125"/>
      <c r="S48" s="124"/>
      <c r="T48" s="52" t="str">
        <f t="shared" si="2"/>
        <v/>
      </c>
      <c r="U48" s="52" t="str">
        <f t="shared" si="3"/>
        <v/>
      </c>
    </row>
    <row r="49" spans="2:21" s="53" customFormat="1" x14ac:dyDescent="0.25">
      <c r="B49" s="125"/>
      <c r="C49" s="15"/>
      <c r="D49" s="15"/>
      <c r="E49" s="159"/>
      <c r="F49" s="160"/>
      <c r="G49" s="17"/>
      <c r="H49" s="17"/>
      <c r="I49" s="54" t="str">
        <f t="shared" si="0"/>
        <v/>
      </c>
      <c r="J49" s="15"/>
      <c r="K49" s="17"/>
      <c r="L49" s="17"/>
      <c r="M49" s="51" t="str">
        <f t="shared" si="1"/>
        <v/>
      </c>
      <c r="N49" s="17"/>
      <c r="O49" s="17"/>
      <c r="P49" s="122"/>
      <c r="Q49" s="124"/>
      <c r="R49" s="125"/>
      <c r="S49" s="124"/>
      <c r="T49" s="52" t="str">
        <f t="shared" si="2"/>
        <v/>
      </c>
      <c r="U49" s="52" t="str">
        <f t="shared" si="3"/>
        <v/>
      </c>
    </row>
    <row r="50" spans="2:21" s="53" customFormat="1" x14ac:dyDescent="0.25">
      <c r="B50" s="125"/>
      <c r="C50" s="15"/>
      <c r="D50" s="15"/>
      <c r="E50" s="159"/>
      <c r="F50" s="160"/>
      <c r="G50" s="17"/>
      <c r="H50" s="17"/>
      <c r="I50" s="54" t="str">
        <f t="shared" si="0"/>
        <v/>
      </c>
      <c r="J50" s="15"/>
      <c r="K50" s="17"/>
      <c r="L50" s="17"/>
      <c r="M50" s="51" t="str">
        <f t="shared" si="1"/>
        <v/>
      </c>
      <c r="N50" s="17"/>
      <c r="O50" s="17"/>
      <c r="P50" s="122"/>
      <c r="Q50" s="124"/>
      <c r="R50" s="125"/>
      <c r="S50" s="124"/>
      <c r="T50" s="52" t="str">
        <f t="shared" si="2"/>
        <v/>
      </c>
      <c r="U50" s="52" t="str">
        <f t="shared" si="3"/>
        <v/>
      </c>
    </row>
    <row r="51" spans="2:21" s="53" customFormat="1" x14ac:dyDescent="0.25">
      <c r="B51" s="125"/>
      <c r="C51" s="15"/>
      <c r="D51" s="15"/>
      <c r="E51" s="159"/>
      <c r="F51" s="160"/>
      <c r="G51" s="17"/>
      <c r="H51" s="17"/>
      <c r="I51" s="54" t="str">
        <f t="shared" si="0"/>
        <v/>
      </c>
      <c r="J51" s="15"/>
      <c r="K51" s="17"/>
      <c r="L51" s="17"/>
      <c r="M51" s="51" t="str">
        <f t="shared" si="1"/>
        <v/>
      </c>
      <c r="N51" s="17"/>
      <c r="O51" s="17"/>
      <c r="P51" s="122"/>
      <c r="Q51" s="124"/>
      <c r="R51" s="125"/>
      <c r="S51" s="124"/>
      <c r="T51" s="52" t="str">
        <f t="shared" si="2"/>
        <v/>
      </c>
      <c r="U51" s="52" t="str">
        <f t="shared" si="3"/>
        <v/>
      </c>
    </row>
    <row r="52" spans="2:21" s="53" customFormat="1" x14ac:dyDescent="0.25">
      <c r="B52" s="125"/>
      <c r="C52" s="15"/>
      <c r="D52" s="15"/>
      <c r="E52" s="159"/>
      <c r="F52" s="160"/>
      <c r="G52" s="17"/>
      <c r="H52" s="17"/>
      <c r="I52" s="54" t="str">
        <f t="shared" si="0"/>
        <v/>
      </c>
      <c r="J52" s="15"/>
      <c r="K52" s="17"/>
      <c r="L52" s="17"/>
      <c r="M52" s="51" t="str">
        <f t="shared" si="1"/>
        <v/>
      </c>
      <c r="N52" s="17"/>
      <c r="O52" s="17"/>
      <c r="P52" s="122"/>
      <c r="Q52" s="124"/>
      <c r="R52" s="125"/>
      <c r="S52" s="124"/>
      <c r="T52" s="52" t="str">
        <f t="shared" si="2"/>
        <v/>
      </c>
      <c r="U52" s="52" t="str">
        <f t="shared" si="3"/>
        <v/>
      </c>
    </row>
    <row r="53" spans="2:21" s="53" customFormat="1" x14ac:dyDescent="0.25">
      <c r="B53" s="125"/>
      <c r="C53" s="15"/>
      <c r="D53" s="15"/>
      <c r="E53" s="159"/>
      <c r="F53" s="160"/>
      <c r="G53" s="17"/>
      <c r="H53" s="17"/>
      <c r="I53" s="54" t="str">
        <f t="shared" si="0"/>
        <v/>
      </c>
      <c r="J53" s="15"/>
      <c r="K53" s="17"/>
      <c r="L53" s="17"/>
      <c r="M53" s="51" t="str">
        <f t="shared" si="1"/>
        <v/>
      </c>
      <c r="N53" s="17"/>
      <c r="O53" s="17"/>
      <c r="P53" s="122"/>
      <c r="Q53" s="124"/>
      <c r="R53" s="125"/>
      <c r="S53" s="124"/>
      <c r="T53" s="52" t="str">
        <f t="shared" si="2"/>
        <v/>
      </c>
      <c r="U53" s="52" t="str">
        <f t="shared" si="3"/>
        <v/>
      </c>
    </row>
    <row r="54" spans="2:21" s="53" customFormat="1" x14ac:dyDescent="0.25">
      <c r="B54" s="125"/>
      <c r="C54" s="15"/>
      <c r="D54" s="15"/>
      <c r="E54" s="159"/>
      <c r="F54" s="160"/>
      <c r="G54" s="17"/>
      <c r="H54" s="17"/>
      <c r="I54" s="54" t="str">
        <f t="shared" si="0"/>
        <v/>
      </c>
      <c r="J54" s="15"/>
      <c r="K54" s="17"/>
      <c r="L54" s="17"/>
      <c r="M54" s="51" t="str">
        <f t="shared" si="1"/>
        <v/>
      </c>
      <c r="N54" s="17"/>
      <c r="O54" s="17"/>
      <c r="P54" s="122"/>
      <c r="Q54" s="124"/>
      <c r="R54" s="125"/>
      <c r="S54" s="124"/>
      <c r="T54" s="52" t="str">
        <f t="shared" si="2"/>
        <v/>
      </c>
      <c r="U54" s="52" t="str">
        <f t="shared" si="3"/>
        <v/>
      </c>
    </row>
    <row r="55" spans="2:21" s="53" customFormat="1" x14ac:dyDescent="0.25">
      <c r="B55" s="125"/>
      <c r="C55" s="15"/>
      <c r="D55" s="15"/>
      <c r="E55" s="159"/>
      <c r="F55" s="160"/>
      <c r="G55" s="17"/>
      <c r="H55" s="17"/>
      <c r="I55" s="54" t="str">
        <f t="shared" si="0"/>
        <v/>
      </c>
      <c r="J55" s="15"/>
      <c r="K55" s="17"/>
      <c r="L55" s="17"/>
      <c r="M55" s="51" t="str">
        <f t="shared" si="1"/>
        <v/>
      </c>
      <c r="N55" s="17"/>
      <c r="O55" s="17"/>
      <c r="P55" s="122"/>
      <c r="Q55" s="124"/>
      <c r="R55" s="125"/>
      <c r="S55" s="124"/>
      <c r="T55" s="52" t="str">
        <f t="shared" si="2"/>
        <v/>
      </c>
      <c r="U55" s="52" t="str">
        <f t="shared" si="3"/>
        <v/>
      </c>
    </row>
    <row r="56" spans="2:21" s="53" customFormat="1" x14ac:dyDescent="0.25">
      <c r="B56" s="125"/>
      <c r="C56" s="15"/>
      <c r="D56" s="15"/>
      <c r="E56" s="159"/>
      <c r="F56" s="160"/>
      <c r="G56" s="17"/>
      <c r="H56" s="17"/>
      <c r="I56" s="54" t="str">
        <f t="shared" si="0"/>
        <v/>
      </c>
      <c r="J56" s="15"/>
      <c r="K56" s="17"/>
      <c r="L56" s="17"/>
      <c r="M56" s="51" t="str">
        <f t="shared" si="1"/>
        <v/>
      </c>
      <c r="N56" s="17"/>
      <c r="O56" s="17"/>
      <c r="P56" s="122"/>
      <c r="Q56" s="124"/>
      <c r="R56" s="125"/>
      <c r="S56" s="124"/>
      <c r="T56" s="52" t="str">
        <f t="shared" si="2"/>
        <v/>
      </c>
      <c r="U56" s="52" t="str">
        <f t="shared" si="3"/>
        <v/>
      </c>
    </row>
    <row r="57" spans="2:21" s="53" customFormat="1" x14ac:dyDescent="0.25">
      <c r="B57" s="125"/>
      <c r="C57" s="15"/>
      <c r="D57" s="15"/>
      <c r="E57" s="159"/>
      <c r="F57" s="160"/>
      <c r="G57" s="17"/>
      <c r="H57" s="17"/>
      <c r="I57" s="54" t="str">
        <f t="shared" si="0"/>
        <v/>
      </c>
      <c r="J57" s="15"/>
      <c r="K57" s="17"/>
      <c r="L57" s="17"/>
      <c r="M57" s="51" t="str">
        <f t="shared" si="1"/>
        <v/>
      </c>
      <c r="N57" s="17"/>
      <c r="O57" s="17"/>
      <c r="P57" s="122"/>
      <c r="Q57" s="124"/>
      <c r="R57" s="125"/>
      <c r="S57" s="124"/>
      <c r="T57" s="52" t="str">
        <f t="shared" si="2"/>
        <v/>
      </c>
      <c r="U57" s="52" t="str">
        <f t="shared" si="3"/>
        <v/>
      </c>
    </row>
    <row r="58" spans="2:21" s="53" customFormat="1" x14ac:dyDescent="0.25">
      <c r="B58" s="125"/>
      <c r="C58" s="15"/>
      <c r="D58" s="15"/>
      <c r="E58" s="159"/>
      <c r="F58" s="160"/>
      <c r="G58" s="17"/>
      <c r="H58" s="17"/>
      <c r="I58" s="54" t="str">
        <f t="shared" si="0"/>
        <v/>
      </c>
      <c r="J58" s="15"/>
      <c r="K58" s="17"/>
      <c r="L58" s="17"/>
      <c r="M58" s="51" t="str">
        <f t="shared" si="1"/>
        <v/>
      </c>
      <c r="N58" s="17"/>
      <c r="O58" s="17"/>
      <c r="P58" s="122"/>
      <c r="Q58" s="124"/>
      <c r="R58" s="125"/>
      <c r="S58" s="124"/>
      <c r="T58" s="52" t="str">
        <f t="shared" si="2"/>
        <v/>
      </c>
      <c r="U58" s="52" t="str">
        <f t="shared" si="3"/>
        <v/>
      </c>
    </row>
    <row r="59" spans="2:21" s="53" customFormat="1" x14ac:dyDescent="0.25">
      <c r="B59" s="125"/>
      <c r="C59" s="15"/>
      <c r="D59" s="15"/>
      <c r="E59" s="159"/>
      <c r="F59" s="160"/>
      <c r="G59" s="17"/>
      <c r="H59" s="17"/>
      <c r="I59" s="54" t="str">
        <f t="shared" si="0"/>
        <v/>
      </c>
      <c r="J59" s="15"/>
      <c r="K59" s="17"/>
      <c r="L59" s="17"/>
      <c r="M59" s="51" t="str">
        <f t="shared" si="1"/>
        <v/>
      </c>
      <c r="N59" s="17"/>
      <c r="O59" s="17"/>
      <c r="P59" s="122"/>
      <c r="Q59" s="161"/>
      <c r="R59" s="162"/>
      <c r="S59" s="124"/>
      <c r="T59" s="52" t="str">
        <f t="shared" si="2"/>
        <v/>
      </c>
      <c r="U59" s="52" t="str">
        <f t="shared" si="3"/>
        <v/>
      </c>
    </row>
    <row r="60" spans="2:21" s="72" customFormat="1" ht="24.75" customHeight="1" x14ac:dyDescent="0.25">
      <c r="B60" s="69" t="s">
        <v>271</v>
      </c>
      <c r="C60" s="70"/>
      <c r="D60" s="70"/>
      <c r="E60" s="165"/>
      <c r="F60" s="166"/>
      <c r="G60" s="71"/>
      <c r="H60" s="71"/>
      <c r="I60" s="63" t="str">
        <f t="shared" si="0"/>
        <v/>
      </c>
      <c r="J60" s="70"/>
      <c r="K60" s="71"/>
      <c r="L60" s="71"/>
      <c r="M60" s="64" t="str">
        <f t="shared" si="1"/>
        <v/>
      </c>
      <c r="N60" s="71"/>
      <c r="O60" s="71"/>
      <c r="P60" s="71"/>
      <c r="Q60" s="155"/>
      <c r="R60" s="156"/>
      <c r="S60" s="127"/>
      <c r="T60" s="65" t="str">
        <f t="shared" si="2"/>
        <v/>
      </c>
      <c r="U60" s="65"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00000000-0002-0000-1000-000000000000}">
      <formula1>RAG</formula1>
    </dataValidation>
    <dataValidation type="list" allowBlank="1" showInputMessage="1" showErrorMessage="1" sqref="K22:L60 G22:H60" xr:uid="{00000000-0002-0000-10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1836"/>
  <sheetViews>
    <sheetView showGridLines="0" topLeftCell="A52"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0" t="s">
        <v>0</v>
      </c>
    </row>
    <row r="3" spans="2:8" ht="21.75" thickBot="1" x14ac:dyDescent="0.3">
      <c r="B3" s="2" t="s">
        <v>1</v>
      </c>
      <c r="C3" s="3"/>
      <c r="D3" s="3"/>
      <c r="E3" s="3"/>
      <c r="F3" s="3"/>
      <c r="G3" s="3"/>
      <c r="H3" s="3"/>
    </row>
    <row r="4" spans="2:8" ht="15" customHeight="1" x14ac:dyDescent="0.25"/>
    <row r="5" spans="2:8" ht="15" customHeight="1" x14ac:dyDescent="0.25">
      <c r="B5" s="4" t="s">
        <v>30</v>
      </c>
    </row>
    <row r="6" spans="2:8" ht="15" customHeight="1" x14ac:dyDescent="0.25"/>
    <row r="7" spans="2:8" ht="15" customHeight="1" x14ac:dyDescent="0.25">
      <c r="B7" s="106" t="s">
        <v>31</v>
      </c>
    </row>
    <row r="8" spans="2:8" ht="15" customHeight="1" x14ac:dyDescent="0.25"/>
    <row r="9" spans="2:8" ht="15" customHeight="1" x14ac:dyDescent="0.25">
      <c r="B9" s="66" t="s">
        <v>32</v>
      </c>
    </row>
    <row r="10" spans="2:8" ht="15" customHeight="1" x14ac:dyDescent="0.25">
      <c r="B10" s="6" t="s">
        <v>33</v>
      </c>
    </row>
    <row r="11" spans="2:8" ht="15" customHeight="1" thickBot="1" x14ac:dyDescent="0.3">
      <c r="B11" s="6"/>
    </row>
    <row r="12" spans="2:8" ht="15" customHeight="1" x14ac:dyDescent="0.25">
      <c r="B12" s="132" t="s">
        <v>34</v>
      </c>
      <c r="C12" s="135"/>
    </row>
    <row r="13" spans="2:8" customFormat="1" ht="15" customHeight="1" x14ac:dyDescent="0.25">
      <c r="B13" s="133"/>
      <c r="C13" s="136"/>
    </row>
    <row r="14" spans="2:8" customFormat="1" ht="15" customHeight="1" x14ac:dyDescent="0.25">
      <c r="B14" s="133"/>
      <c r="C14" s="136"/>
    </row>
    <row r="15" spans="2:8" customFormat="1" ht="15" customHeight="1" x14ac:dyDescent="0.25">
      <c r="B15" s="133"/>
      <c r="C15" s="136"/>
    </row>
    <row r="16" spans="2:8" customFormat="1" ht="15" customHeight="1" thickBot="1" x14ac:dyDescent="0.3">
      <c r="B16" s="134"/>
      <c r="C16" s="137"/>
    </row>
    <row r="17" spans="2:3" customFormat="1" ht="15" customHeight="1" thickBot="1" x14ac:dyDescent="0.3"/>
    <row r="18" spans="2:3" customFormat="1" ht="15" customHeight="1" x14ac:dyDescent="0.25">
      <c r="B18" s="132" t="s">
        <v>35</v>
      </c>
      <c r="C18" s="135"/>
    </row>
    <row r="19" spans="2:3" customFormat="1" ht="15" customHeight="1" x14ac:dyDescent="0.25">
      <c r="B19" s="133"/>
      <c r="C19" s="136"/>
    </row>
    <row r="20" spans="2:3" customFormat="1" ht="15" customHeight="1" x14ac:dyDescent="0.25">
      <c r="B20" s="133"/>
      <c r="C20" s="136"/>
    </row>
    <row r="21" spans="2:3" customFormat="1" ht="15" customHeight="1" x14ac:dyDescent="0.25">
      <c r="B21" s="133"/>
      <c r="C21" s="136"/>
    </row>
    <row r="22" spans="2:3" customFormat="1" ht="15" customHeight="1" thickBot="1" x14ac:dyDescent="0.3">
      <c r="B22" s="134"/>
      <c r="C22" s="137"/>
    </row>
    <row r="23" spans="2:3" customFormat="1" ht="15" customHeight="1" thickBot="1" x14ac:dyDescent="0.3"/>
    <row r="24" spans="2:3" customFormat="1" ht="15" customHeight="1" x14ac:dyDescent="0.25">
      <c r="B24" s="132" t="s">
        <v>36</v>
      </c>
      <c r="C24" s="135"/>
    </row>
    <row r="25" spans="2:3" customFormat="1" ht="15" customHeight="1" x14ac:dyDescent="0.25">
      <c r="B25" s="133"/>
      <c r="C25" s="136"/>
    </row>
    <row r="26" spans="2:3" customFormat="1" ht="15" customHeight="1" x14ac:dyDescent="0.25">
      <c r="B26" s="133"/>
      <c r="C26" s="136"/>
    </row>
    <row r="27" spans="2:3" customFormat="1" ht="15" customHeight="1" x14ac:dyDescent="0.25">
      <c r="B27" s="133"/>
      <c r="C27" s="136"/>
    </row>
    <row r="28" spans="2:3" customFormat="1" ht="15" customHeight="1" thickBot="1" x14ac:dyDescent="0.3">
      <c r="B28" s="134"/>
      <c r="C28" s="137"/>
    </row>
    <row r="29" spans="2:3" customFormat="1" ht="15" customHeight="1" thickBot="1" x14ac:dyDescent="0.3"/>
    <row r="30" spans="2:3" customFormat="1" ht="15" customHeight="1" x14ac:dyDescent="0.25">
      <c r="B30" s="132" t="s">
        <v>37</v>
      </c>
      <c r="C30" s="135"/>
    </row>
    <row r="31" spans="2:3" customFormat="1" ht="15" customHeight="1" x14ac:dyDescent="0.25">
      <c r="B31" s="133"/>
      <c r="C31" s="136"/>
    </row>
    <row r="32" spans="2:3" customFormat="1" ht="15" customHeight="1" x14ac:dyDescent="0.25">
      <c r="B32" s="133"/>
      <c r="C32" s="136"/>
    </row>
    <row r="33" spans="2:3" customFormat="1" ht="15" customHeight="1" x14ac:dyDescent="0.25">
      <c r="B33" s="133"/>
      <c r="C33" s="136"/>
    </row>
    <row r="34" spans="2:3" customFormat="1" ht="15" customHeight="1" thickBot="1" x14ac:dyDescent="0.3">
      <c r="B34" s="134"/>
      <c r="C34" s="137"/>
    </row>
    <row r="35" spans="2:3" customFormat="1" ht="15" customHeight="1" x14ac:dyDescent="0.25"/>
    <row r="36" spans="2:3" customFormat="1" ht="15" customHeight="1" x14ac:dyDescent="0.25"/>
    <row r="37" spans="2:3" customFormat="1" ht="15" customHeight="1" x14ac:dyDescent="0.25">
      <c r="B37" s="106" t="s">
        <v>38</v>
      </c>
    </row>
    <row r="38" spans="2:3" customFormat="1" ht="15" customHeight="1" x14ac:dyDescent="0.25"/>
    <row r="39" spans="2:3" customFormat="1" ht="15" customHeight="1" x14ac:dyDescent="0.25">
      <c r="B39" t="s">
        <v>39</v>
      </c>
    </row>
    <row r="40" spans="2:3" customFormat="1" ht="15" customHeight="1" x14ac:dyDescent="0.25">
      <c r="B40" t="s">
        <v>40</v>
      </c>
    </row>
    <row r="41" spans="2:3" customFormat="1" ht="15" customHeight="1" x14ac:dyDescent="0.25"/>
    <row r="42" spans="2:3" customFormat="1" ht="15" customHeight="1" x14ac:dyDescent="0.25">
      <c r="B42" s="108" t="s">
        <v>41</v>
      </c>
    </row>
    <row r="43" spans="2:3" customFormat="1" ht="15" customHeight="1" x14ac:dyDescent="0.25"/>
    <row r="44" spans="2:3" customFormat="1" ht="15" customHeight="1" x14ac:dyDescent="0.25">
      <c r="B44" s="107" t="s">
        <v>42</v>
      </c>
    </row>
    <row r="45" spans="2:3" customFormat="1" ht="15" customHeight="1" x14ac:dyDescent="0.25">
      <c r="B45" s="105" t="s">
        <v>43</v>
      </c>
    </row>
    <row r="46" spans="2:3" customFormat="1" ht="15" customHeight="1" x14ac:dyDescent="0.25">
      <c r="B46" s="105" t="s">
        <v>44</v>
      </c>
    </row>
    <row r="47" spans="2:3" customFormat="1" ht="15" customHeight="1" x14ac:dyDescent="0.25">
      <c r="B47" s="105" t="s">
        <v>45</v>
      </c>
    </row>
    <row r="48" spans="2:3" customFormat="1" ht="15" customHeight="1" x14ac:dyDescent="0.25">
      <c r="B48" s="104"/>
    </row>
    <row r="49" spans="2:2" s="8" customFormat="1" ht="15" customHeight="1" x14ac:dyDescent="0.25">
      <c r="B49" s="107" t="s">
        <v>46</v>
      </c>
    </row>
    <row r="50" spans="2:2" s="8" customFormat="1" ht="15" customHeight="1" x14ac:dyDescent="0.25">
      <c r="B50" s="105" t="s">
        <v>43</v>
      </c>
    </row>
    <row r="51" spans="2:2" s="8" customFormat="1" ht="15" customHeight="1" x14ac:dyDescent="0.25">
      <c r="B51" s="104"/>
    </row>
    <row r="52" spans="2:2" s="8" customFormat="1" ht="15" customHeight="1" x14ac:dyDescent="0.25">
      <c r="B52" s="107" t="s">
        <v>47</v>
      </c>
    </row>
    <row r="53" spans="2:2" s="8" customFormat="1" ht="15" customHeight="1" x14ac:dyDescent="0.25">
      <c r="B53" s="105" t="s">
        <v>43</v>
      </c>
    </row>
    <row r="54" spans="2:2" s="8" customFormat="1" ht="15" customHeight="1" x14ac:dyDescent="0.25">
      <c r="B54" s="105" t="s">
        <v>48</v>
      </c>
    </row>
    <row r="55" spans="2:2" s="8" customFormat="1" ht="15" customHeight="1" x14ac:dyDescent="0.25">
      <c r="B55" s="105" t="s">
        <v>49</v>
      </c>
    </row>
    <row r="56" spans="2:2" s="8" customFormat="1" ht="15" customHeight="1" x14ac:dyDescent="0.25">
      <c r="B56" s="104"/>
    </row>
    <row r="57" spans="2:2" s="8" customFormat="1" ht="15" customHeight="1" x14ac:dyDescent="0.25">
      <c r="B57" s="107" t="s">
        <v>50</v>
      </c>
    </row>
    <row r="58" spans="2:2" s="8" customFormat="1" ht="15" customHeight="1" x14ac:dyDescent="0.25">
      <c r="B58" s="105" t="s">
        <v>51</v>
      </c>
    </row>
    <row r="59" spans="2:2" s="8" customFormat="1" ht="15" customHeight="1" x14ac:dyDescent="0.25">
      <c r="B59" s="105" t="s">
        <v>48</v>
      </c>
    </row>
    <row r="60" spans="2:2" s="8" customFormat="1" ht="15" customHeight="1" x14ac:dyDescent="0.25">
      <c r="B60" s="104"/>
    </row>
    <row r="61" spans="2:2" s="8" customFormat="1" ht="15" customHeight="1" x14ac:dyDescent="0.25">
      <c r="B61" s="107" t="s">
        <v>52</v>
      </c>
    </row>
    <row r="62" spans="2:2" s="8" customFormat="1" ht="15" customHeight="1" x14ac:dyDescent="0.25">
      <c r="B62" s="105" t="s">
        <v>51</v>
      </c>
    </row>
    <row r="63" spans="2:2" s="8" customFormat="1" ht="15" customHeight="1" x14ac:dyDescent="0.25">
      <c r="B63" s="105" t="s">
        <v>48</v>
      </c>
    </row>
    <row r="64" spans="2:2" s="8" customFormat="1" ht="15" customHeight="1" x14ac:dyDescent="0.25">
      <c r="B64" s="104"/>
    </row>
    <row r="65" spans="2:2" s="8" customFormat="1" ht="15" customHeight="1" x14ac:dyDescent="0.25">
      <c r="B65" s="107" t="s">
        <v>53</v>
      </c>
    </row>
    <row r="66" spans="2:2" s="8" customFormat="1" ht="15" customHeight="1" x14ac:dyDescent="0.25">
      <c r="B66" s="105" t="s">
        <v>51</v>
      </c>
    </row>
    <row r="67" spans="2:2" s="8" customFormat="1" ht="15" customHeight="1" x14ac:dyDescent="0.25">
      <c r="B67" s="104"/>
    </row>
    <row r="68" spans="2:2" s="8" customFormat="1" ht="15" customHeight="1" x14ac:dyDescent="0.25">
      <c r="B68" s="107" t="s">
        <v>54</v>
      </c>
    </row>
    <row r="69" spans="2:2" s="8" customFormat="1" ht="15" customHeight="1" x14ac:dyDescent="0.25">
      <c r="B69" s="105" t="s">
        <v>51</v>
      </c>
    </row>
    <row r="70" spans="2:2" s="8" customFormat="1" ht="15" customHeight="1" x14ac:dyDescent="0.25">
      <c r="B70" s="104"/>
    </row>
    <row r="71" spans="2:2" s="8" customFormat="1" ht="15" customHeight="1" x14ac:dyDescent="0.25">
      <c r="B71" s="107" t="s">
        <v>55</v>
      </c>
    </row>
    <row r="72" spans="2:2" s="8" customFormat="1" ht="15" customHeight="1" x14ac:dyDescent="0.25">
      <c r="B72" s="105" t="s">
        <v>45</v>
      </c>
    </row>
    <row r="73" spans="2:2" s="8" customFormat="1" ht="15" customHeight="1" x14ac:dyDescent="0.25">
      <c r="B73" s="105" t="s">
        <v>56</v>
      </c>
    </row>
    <row r="74" spans="2:2" s="8" customFormat="1" ht="15" customHeight="1" x14ac:dyDescent="0.25">
      <c r="B74" s="105" t="s">
        <v>57</v>
      </c>
    </row>
    <row r="75" spans="2:2" s="8" customFormat="1" ht="15" customHeight="1" x14ac:dyDescent="0.25">
      <c r="B75" s="104"/>
    </row>
    <row r="76" spans="2:2" s="8" customFormat="1" ht="15" customHeight="1" x14ac:dyDescent="0.25">
      <c r="B76" s="107" t="s">
        <v>58</v>
      </c>
    </row>
    <row r="77" spans="2:2" s="8" customFormat="1" ht="15" customHeight="1" x14ac:dyDescent="0.25">
      <c r="B77" s="105" t="s">
        <v>48</v>
      </c>
    </row>
    <row r="78" spans="2:2" s="8" customFormat="1" ht="15" customHeight="1" x14ac:dyDescent="0.25">
      <c r="B78" s="104"/>
    </row>
    <row r="79" spans="2:2" s="8" customFormat="1" ht="15" customHeight="1" x14ac:dyDescent="0.25">
      <c r="B79" s="107" t="s">
        <v>59</v>
      </c>
    </row>
    <row r="80" spans="2:2" s="8" customFormat="1" ht="15" customHeight="1" x14ac:dyDescent="0.25">
      <c r="B80" s="105" t="s">
        <v>48</v>
      </c>
    </row>
    <row r="81" spans="2:2" s="8" customFormat="1" ht="15" customHeight="1" x14ac:dyDescent="0.25">
      <c r="B81" s="105" t="s">
        <v>51</v>
      </c>
    </row>
    <row r="82" spans="2:2" s="8" customFormat="1" ht="15" customHeight="1" x14ac:dyDescent="0.25">
      <c r="B82" s="104"/>
    </row>
    <row r="83" spans="2:2" s="8" customFormat="1" ht="15" customHeight="1" x14ac:dyDescent="0.25">
      <c r="B83" s="107" t="s">
        <v>60</v>
      </c>
    </row>
    <row r="84" spans="2:2" s="8" customFormat="1" ht="15" customHeight="1" x14ac:dyDescent="0.25">
      <c r="B84" s="105" t="s">
        <v>48</v>
      </c>
    </row>
    <row r="85" spans="2:2" s="8" customFormat="1" ht="15" customHeight="1" x14ac:dyDescent="0.25">
      <c r="B85" s="105" t="s">
        <v>51</v>
      </c>
    </row>
    <row r="86" spans="2:2" s="8" customFormat="1" ht="15" customHeight="1" x14ac:dyDescent="0.25">
      <c r="B86" s="104"/>
    </row>
    <row r="87" spans="2:2" s="8" customFormat="1" ht="15" customHeight="1" x14ac:dyDescent="0.25">
      <c r="B87" s="107" t="s">
        <v>61</v>
      </c>
    </row>
    <row r="88" spans="2:2" s="8" customFormat="1" ht="15" customHeight="1" x14ac:dyDescent="0.25">
      <c r="B88" s="105" t="s">
        <v>51</v>
      </c>
    </row>
    <row r="89" spans="2:2" s="8" customFormat="1" ht="15" customHeight="1" x14ac:dyDescent="0.25">
      <c r="B89" s="105" t="s">
        <v>48</v>
      </c>
    </row>
    <row r="90" spans="2:2" s="8" customFormat="1" ht="15" customHeight="1" x14ac:dyDescent="0.25">
      <c r="B90" s="104"/>
    </row>
    <row r="91" spans="2:2" s="8" customFormat="1" ht="15" customHeight="1" x14ac:dyDescent="0.25">
      <c r="B91" s="107" t="s">
        <v>62</v>
      </c>
    </row>
    <row r="92" spans="2:2" s="8" customFormat="1" ht="15" customHeight="1" x14ac:dyDescent="0.25">
      <c r="B92" s="105" t="s">
        <v>43</v>
      </c>
    </row>
    <row r="93" spans="2:2" s="8" customFormat="1" ht="15" customHeight="1" x14ac:dyDescent="0.25">
      <c r="B93" s="105" t="s">
        <v>48</v>
      </c>
    </row>
    <row r="94" spans="2:2" s="8" customFormat="1" ht="15" customHeight="1" x14ac:dyDescent="0.25">
      <c r="B94" s="104"/>
    </row>
    <row r="95" spans="2:2" s="8" customFormat="1" ht="15" customHeight="1" x14ac:dyDescent="0.25">
      <c r="B95" s="107" t="s">
        <v>63</v>
      </c>
    </row>
    <row r="96" spans="2:2" s="8" customFormat="1" ht="15" customHeight="1" x14ac:dyDescent="0.25">
      <c r="B96" s="105" t="s">
        <v>48</v>
      </c>
    </row>
    <row r="97" spans="2:2" s="8" customFormat="1" ht="15" customHeight="1" x14ac:dyDescent="0.25">
      <c r="B97" s="105" t="s">
        <v>51</v>
      </c>
    </row>
    <row r="98" spans="2:2" s="8" customFormat="1" ht="15" customHeight="1" x14ac:dyDescent="0.25">
      <c r="B98" s="104"/>
    </row>
    <row r="99" spans="2:2" s="8" customFormat="1" ht="15" customHeight="1" x14ac:dyDescent="0.25">
      <c r="B99" s="107" t="s">
        <v>64</v>
      </c>
    </row>
    <row r="100" spans="2:2" s="8" customFormat="1" ht="15" customHeight="1" x14ac:dyDescent="0.25">
      <c r="B100" s="105" t="s">
        <v>65</v>
      </c>
    </row>
    <row r="101" spans="2:2" s="8" customFormat="1" ht="15" customHeight="1" x14ac:dyDescent="0.25">
      <c r="B101" s="104"/>
    </row>
    <row r="102" spans="2:2" s="8" customFormat="1" ht="15" customHeight="1" x14ac:dyDescent="0.25">
      <c r="B102" s="107" t="s">
        <v>66</v>
      </c>
    </row>
    <row r="103" spans="2:2" s="8" customFormat="1" ht="15" customHeight="1" x14ac:dyDescent="0.25">
      <c r="B103" s="105" t="s">
        <v>43</v>
      </c>
    </row>
    <row r="104" spans="2:2" s="8" customFormat="1" ht="15" customHeight="1" x14ac:dyDescent="0.25">
      <c r="B104" s="105" t="s">
        <v>48</v>
      </c>
    </row>
    <row r="105" spans="2:2" s="8" customFormat="1" ht="15" customHeight="1" x14ac:dyDescent="0.25">
      <c r="B105" s="105" t="s">
        <v>51</v>
      </c>
    </row>
    <row r="106" spans="2:2" s="8" customFormat="1" ht="15" customHeight="1" x14ac:dyDescent="0.25">
      <c r="B106" s="104"/>
    </row>
    <row r="107" spans="2:2" s="8" customFormat="1" ht="15" customHeight="1" x14ac:dyDescent="0.25">
      <c r="B107" s="107" t="s">
        <v>67</v>
      </c>
    </row>
    <row r="108" spans="2:2" s="8" customFormat="1" ht="15" customHeight="1" x14ac:dyDescent="0.25">
      <c r="B108" s="105" t="s">
        <v>43</v>
      </c>
    </row>
    <row r="109" spans="2:2" s="8" customFormat="1" ht="15" customHeight="1" x14ac:dyDescent="0.25">
      <c r="B109" s="104"/>
    </row>
    <row r="110" spans="2:2" s="8" customFormat="1" ht="15" customHeight="1" x14ac:dyDescent="0.25">
      <c r="B110" s="104"/>
    </row>
    <row r="111" spans="2:2" s="8" customFormat="1" ht="15" customHeight="1" x14ac:dyDescent="0.25">
      <c r="B111" s="108" t="s">
        <v>68</v>
      </c>
    </row>
    <row r="112" spans="2:2" s="8" customFormat="1" ht="15" customHeight="1" x14ac:dyDescent="0.25">
      <c r="B112" s="104"/>
    </row>
    <row r="113" spans="2:2" s="8" customFormat="1" ht="15" customHeight="1" x14ac:dyDescent="0.25">
      <c r="B113" s="107" t="s">
        <v>69</v>
      </c>
    </row>
    <row r="114" spans="2:2" s="8" customFormat="1" ht="15" customHeight="1" x14ac:dyDescent="0.25">
      <c r="B114" s="105" t="s">
        <v>70</v>
      </c>
    </row>
    <row r="115" spans="2:2" s="8" customFormat="1" ht="15" customHeight="1" x14ac:dyDescent="0.25">
      <c r="B115" s="105" t="s">
        <v>71</v>
      </c>
    </row>
    <row r="116" spans="2:2" s="8" customFormat="1" ht="15" customHeight="1" x14ac:dyDescent="0.25">
      <c r="B116" s="105" t="s">
        <v>43</v>
      </c>
    </row>
    <row r="117" spans="2:2" s="8" customFormat="1" ht="15" customHeight="1" x14ac:dyDescent="0.25">
      <c r="B117" s="104"/>
    </row>
    <row r="118" spans="2:2" s="8" customFormat="1" ht="15" customHeight="1" x14ac:dyDescent="0.25">
      <c r="B118" s="107" t="s">
        <v>72</v>
      </c>
    </row>
    <row r="119" spans="2:2" s="8" customFormat="1" ht="15" customHeight="1" x14ac:dyDescent="0.25">
      <c r="B119" s="105" t="s">
        <v>73</v>
      </c>
    </row>
    <row r="120" spans="2:2" s="8" customFormat="1" ht="15" customHeight="1" x14ac:dyDescent="0.25">
      <c r="B120" s="104"/>
    </row>
    <row r="121" spans="2:2" s="8" customFormat="1" ht="15" customHeight="1" x14ac:dyDescent="0.25">
      <c r="B121" s="107" t="s">
        <v>74</v>
      </c>
    </row>
    <row r="122" spans="2:2" s="8" customFormat="1" ht="15" customHeight="1" x14ac:dyDescent="0.25">
      <c r="B122" s="105" t="s">
        <v>75</v>
      </c>
    </row>
    <row r="123" spans="2:2" s="8" customFormat="1" ht="15" customHeight="1" x14ac:dyDescent="0.25">
      <c r="B123" s="105" t="s">
        <v>76</v>
      </c>
    </row>
    <row r="124" spans="2:2" s="8" customFormat="1" ht="15" customHeight="1" x14ac:dyDescent="0.25">
      <c r="B124" s="105" t="s">
        <v>77</v>
      </c>
    </row>
    <row r="125" spans="2:2" s="8" customFormat="1" ht="15" customHeight="1" x14ac:dyDescent="0.25">
      <c r="B125" s="105" t="s">
        <v>78</v>
      </c>
    </row>
    <row r="126" spans="2:2" s="8" customFormat="1" ht="15" customHeight="1" x14ac:dyDescent="0.25">
      <c r="B126" s="105" t="s">
        <v>79</v>
      </c>
    </row>
    <row r="127" spans="2:2" s="8" customFormat="1" ht="15" customHeight="1" x14ac:dyDescent="0.25">
      <c r="B127" s="105" t="s">
        <v>80</v>
      </c>
    </row>
    <row r="128" spans="2:2" s="8" customFormat="1" ht="15" customHeight="1" x14ac:dyDescent="0.25">
      <c r="B128" s="105" t="s">
        <v>81</v>
      </c>
    </row>
    <row r="129" spans="2:2" s="8" customFormat="1" ht="15" customHeight="1" x14ac:dyDescent="0.25">
      <c r="B129" s="105" t="s">
        <v>82</v>
      </c>
    </row>
    <row r="130" spans="2:2" s="8" customFormat="1" ht="15" customHeight="1" x14ac:dyDescent="0.25">
      <c r="B130" s="105" t="s">
        <v>83</v>
      </c>
    </row>
    <row r="131" spans="2:2" s="8" customFormat="1" ht="15" customHeight="1" x14ac:dyDescent="0.25">
      <c r="B131" s="104"/>
    </row>
    <row r="132" spans="2:2" s="8" customFormat="1" ht="15" customHeight="1" x14ac:dyDescent="0.25">
      <c r="B132" s="107" t="s">
        <v>84</v>
      </c>
    </row>
    <row r="133" spans="2:2" s="8" customFormat="1" ht="15" customHeight="1" x14ac:dyDescent="0.25">
      <c r="B133" s="105" t="s">
        <v>75</v>
      </c>
    </row>
    <row r="134" spans="2:2" s="8" customFormat="1" ht="15" customHeight="1" x14ac:dyDescent="0.25">
      <c r="B134" s="105" t="s">
        <v>80</v>
      </c>
    </row>
    <row r="135" spans="2:2" s="8" customFormat="1" ht="15" customHeight="1" x14ac:dyDescent="0.25">
      <c r="B135" s="104"/>
    </row>
    <row r="136" spans="2:2" s="8" customFormat="1" ht="15" customHeight="1" x14ac:dyDescent="0.25">
      <c r="B136" s="107" t="s">
        <v>85</v>
      </c>
    </row>
    <row r="137" spans="2:2" s="8" customFormat="1" ht="15" customHeight="1" x14ac:dyDescent="0.25">
      <c r="B137" s="105" t="s">
        <v>86</v>
      </c>
    </row>
    <row r="138" spans="2:2" s="8" customFormat="1" ht="15" customHeight="1" x14ac:dyDescent="0.25">
      <c r="B138" s="105" t="s">
        <v>87</v>
      </c>
    </row>
    <row r="139" spans="2:2" s="8" customFormat="1" ht="15" customHeight="1" x14ac:dyDescent="0.25">
      <c r="B139" s="105" t="s">
        <v>88</v>
      </c>
    </row>
    <row r="140" spans="2:2" s="8" customFormat="1" ht="15" customHeight="1" x14ac:dyDescent="0.25">
      <c r="B140" s="105" t="s">
        <v>89</v>
      </c>
    </row>
    <row r="141" spans="2:2" s="8" customFormat="1" ht="15" customHeight="1" x14ac:dyDescent="0.25">
      <c r="B141" s="105" t="s">
        <v>90</v>
      </c>
    </row>
    <row r="142" spans="2:2" s="8" customFormat="1" ht="15" customHeight="1" x14ac:dyDescent="0.25">
      <c r="B142" s="105" t="s">
        <v>86</v>
      </c>
    </row>
    <row r="143" spans="2:2" s="8" customFormat="1" ht="15" customHeight="1" x14ac:dyDescent="0.25">
      <c r="B143" s="105" t="s">
        <v>91</v>
      </c>
    </row>
    <row r="144" spans="2:2" s="8" customFormat="1" ht="15" customHeight="1" x14ac:dyDescent="0.25">
      <c r="B144" s="104"/>
    </row>
    <row r="145" spans="2:2" s="8" customFormat="1" ht="15" customHeight="1" x14ac:dyDescent="0.25">
      <c r="B145" s="104"/>
    </row>
    <row r="146" spans="2:2" s="8" customFormat="1" ht="15" customHeight="1" x14ac:dyDescent="0.25">
      <c r="B146" s="108" t="s">
        <v>92</v>
      </c>
    </row>
    <row r="147" spans="2:2" s="8" customFormat="1" ht="15" customHeight="1" x14ac:dyDescent="0.25">
      <c r="B147" s="104"/>
    </row>
    <row r="148" spans="2:2" s="8" customFormat="1" ht="15" customHeight="1" x14ac:dyDescent="0.25">
      <c r="B148" s="107" t="s">
        <v>93</v>
      </c>
    </row>
    <row r="149" spans="2:2" s="8" customFormat="1" ht="15" customHeight="1" x14ac:dyDescent="0.25">
      <c r="B149" s="105" t="s">
        <v>94</v>
      </c>
    </row>
    <row r="150" spans="2:2" s="8" customFormat="1" ht="15" customHeight="1" x14ac:dyDescent="0.25">
      <c r="B150" s="104"/>
    </row>
    <row r="151" spans="2:2" s="8" customFormat="1" ht="15" customHeight="1" x14ac:dyDescent="0.25">
      <c r="B151" s="107" t="s">
        <v>95</v>
      </c>
    </row>
    <row r="152" spans="2:2" s="8" customFormat="1" ht="15" customHeight="1" x14ac:dyDescent="0.25">
      <c r="B152" s="105" t="s">
        <v>94</v>
      </c>
    </row>
    <row r="153" spans="2:2" s="8" customFormat="1" ht="15" customHeight="1" x14ac:dyDescent="0.25">
      <c r="B153" s="105" t="s">
        <v>96</v>
      </c>
    </row>
    <row r="154" spans="2:2" s="8" customFormat="1" ht="15" customHeight="1" x14ac:dyDescent="0.25">
      <c r="B154" s="104"/>
    </row>
    <row r="155" spans="2:2" s="8" customFormat="1" ht="15" customHeight="1" x14ac:dyDescent="0.25">
      <c r="B155" s="107" t="s">
        <v>97</v>
      </c>
    </row>
    <row r="156" spans="2:2" s="8" customFormat="1" ht="15" customHeight="1" x14ac:dyDescent="0.25">
      <c r="B156" s="105" t="s">
        <v>43</v>
      </c>
    </row>
    <row r="157" spans="2:2" s="8" customFormat="1" ht="15" customHeight="1" x14ac:dyDescent="0.25">
      <c r="B157" s="105" t="s">
        <v>87</v>
      </c>
    </row>
    <row r="158" spans="2:2" s="8" customFormat="1" ht="15" customHeight="1" x14ac:dyDescent="0.25">
      <c r="B158" s="105" t="s">
        <v>88</v>
      </c>
    </row>
    <row r="159" spans="2:2" s="8" customFormat="1" ht="15" customHeight="1" x14ac:dyDescent="0.25">
      <c r="B159" s="105" t="s">
        <v>89</v>
      </c>
    </row>
    <row r="160" spans="2:2" s="8" customFormat="1" ht="15" customHeight="1" x14ac:dyDescent="0.25">
      <c r="B160" s="105" t="s">
        <v>90</v>
      </c>
    </row>
    <row r="161" spans="2:2" s="8" customFormat="1" ht="15" customHeight="1" x14ac:dyDescent="0.25">
      <c r="B161" s="105" t="s">
        <v>86</v>
      </c>
    </row>
    <row r="162" spans="2:2" s="8" customFormat="1" ht="15" customHeight="1" x14ac:dyDescent="0.25">
      <c r="B162" s="105" t="s">
        <v>91</v>
      </c>
    </row>
    <row r="163" spans="2:2" s="8" customFormat="1" ht="15" customHeight="1" x14ac:dyDescent="0.25">
      <c r="B163" s="104"/>
    </row>
    <row r="164" spans="2:2" s="8" customFormat="1" ht="15" customHeight="1" x14ac:dyDescent="0.25">
      <c r="B164" s="104"/>
    </row>
    <row r="165" spans="2:2" s="8" customFormat="1" ht="15" customHeight="1" x14ac:dyDescent="0.25">
      <c r="B165" s="108" t="s">
        <v>98</v>
      </c>
    </row>
    <row r="166" spans="2:2" s="8" customFormat="1" ht="15" customHeight="1" x14ac:dyDescent="0.25">
      <c r="B166" s="104"/>
    </row>
    <row r="167" spans="2:2" s="8" customFormat="1" ht="15" customHeight="1" x14ac:dyDescent="0.25">
      <c r="B167" s="107" t="s">
        <v>99</v>
      </c>
    </row>
    <row r="168" spans="2:2" s="8" customFormat="1" ht="15" customHeight="1" x14ac:dyDescent="0.25">
      <c r="B168" s="105" t="s">
        <v>43</v>
      </c>
    </row>
    <row r="169" spans="2:2" s="8" customFormat="1" ht="15" customHeight="1" x14ac:dyDescent="0.25">
      <c r="B169" s="105" t="s">
        <v>100</v>
      </c>
    </row>
    <row r="170" spans="2:2" s="8" customFormat="1" ht="15" customHeight="1" x14ac:dyDescent="0.25">
      <c r="B170" s="105" t="s">
        <v>101</v>
      </c>
    </row>
    <row r="171" spans="2:2" s="8" customFormat="1" ht="15" customHeight="1" x14ac:dyDescent="0.25">
      <c r="B171" s="105" t="s">
        <v>102</v>
      </c>
    </row>
    <row r="172" spans="2:2" s="8" customFormat="1" ht="15" customHeight="1" x14ac:dyDescent="0.25">
      <c r="B172" s="104"/>
    </row>
    <row r="173" spans="2:2" s="8" customFormat="1" ht="15" customHeight="1" x14ac:dyDescent="0.25">
      <c r="B173" s="107" t="s">
        <v>103</v>
      </c>
    </row>
    <row r="174" spans="2:2" s="8" customFormat="1" ht="15" customHeight="1" x14ac:dyDescent="0.25">
      <c r="B174" s="105" t="s">
        <v>87</v>
      </c>
    </row>
    <row r="175" spans="2:2" s="8" customFormat="1" ht="15" customHeight="1" x14ac:dyDescent="0.25">
      <c r="B175" s="105" t="s">
        <v>43</v>
      </c>
    </row>
    <row r="176" spans="2:2" s="8" customFormat="1" ht="15" customHeight="1" x14ac:dyDescent="0.25">
      <c r="B176" s="105" t="s">
        <v>48</v>
      </c>
    </row>
    <row r="177" spans="2:2" s="8" customFormat="1" ht="15" customHeight="1" x14ac:dyDescent="0.25">
      <c r="B177" s="104"/>
    </row>
    <row r="178" spans="2:2" s="8" customFormat="1" ht="15" customHeight="1" x14ac:dyDescent="0.25">
      <c r="B178" s="107" t="s">
        <v>104</v>
      </c>
    </row>
    <row r="179" spans="2:2" s="8" customFormat="1" ht="15" customHeight="1" x14ac:dyDescent="0.25">
      <c r="B179" s="105" t="s">
        <v>105</v>
      </c>
    </row>
    <row r="180" spans="2:2" s="8" customFormat="1" ht="15" customHeight="1" x14ac:dyDescent="0.25">
      <c r="B180" s="105" t="s">
        <v>43</v>
      </c>
    </row>
    <row r="181" spans="2:2" s="8" customFormat="1" ht="15" customHeight="1" x14ac:dyDescent="0.25">
      <c r="B181" s="105" t="s">
        <v>48</v>
      </c>
    </row>
    <row r="182" spans="2:2" s="8" customFormat="1" ht="15" customHeight="1" x14ac:dyDescent="0.25">
      <c r="B182" s="105" t="s">
        <v>51</v>
      </c>
    </row>
    <row r="183" spans="2:2" s="8" customFormat="1" ht="15" customHeight="1" x14ac:dyDescent="0.25">
      <c r="B183" s="105" t="s">
        <v>100</v>
      </c>
    </row>
    <row r="184" spans="2:2" s="8" customFormat="1" ht="15" customHeight="1" x14ac:dyDescent="0.25">
      <c r="B184" s="104"/>
    </row>
    <row r="185" spans="2:2" s="8" customFormat="1" ht="15" customHeight="1" x14ac:dyDescent="0.25">
      <c r="B185" s="107" t="s">
        <v>106</v>
      </c>
    </row>
    <row r="186" spans="2:2" s="8" customFormat="1" ht="15" customHeight="1" x14ac:dyDescent="0.25">
      <c r="B186" s="105" t="s">
        <v>43</v>
      </c>
    </row>
    <row r="187" spans="2:2" s="8" customFormat="1" ht="15" customHeight="1" x14ac:dyDescent="0.25">
      <c r="B187" s="105" t="s">
        <v>48</v>
      </c>
    </row>
    <row r="188" spans="2:2" s="8" customFormat="1" ht="15" customHeight="1" x14ac:dyDescent="0.25">
      <c r="B188" s="104"/>
    </row>
    <row r="189" spans="2:2" s="8" customFormat="1" ht="15" customHeight="1" x14ac:dyDescent="0.25">
      <c r="B189" s="107" t="s">
        <v>107</v>
      </c>
    </row>
    <row r="190" spans="2:2" s="8" customFormat="1" ht="15" customHeight="1" x14ac:dyDescent="0.25">
      <c r="B190" s="105" t="s">
        <v>87</v>
      </c>
    </row>
    <row r="191" spans="2:2" s="8" customFormat="1" ht="15" customHeight="1" x14ac:dyDescent="0.25">
      <c r="B191" s="105" t="s">
        <v>43</v>
      </c>
    </row>
    <row r="192" spans="2:2" s="8" customFormat="1" ht="15" customHeight="1" x14ac:dyDescent="0.25">
      <c r="B192" s="105" t="s">
        <v>48</v>
      </c>
    </row>
    <row r="193" spans="2:2" s="8" customFormat="1" ht="15" customHeight="1" x14ac:dyDescent="0.25">
      <c r="B193" s="104"/>
    </row>
    <row r="194" spans="2:2" s="8" customFormat="1" ht="15" customHeight="1" x14ac:dyDescent="0.25">
      <c r="B194" s="107" t="s">
        <v>108</v>
      </c>
    </row>
    <row r="195" spans="2:2" s="8" customFormat="1" ht="15" customHeight="1" x14ac:dyDescent="0.25">
      <c r="B195" s="105" t="s">
        <v>57</v>
      </c>
    </row>
    <row r="196" spans="2:2" s="8" customFormat="1" ht="15" customHeight="1" x14ac:dyDescent="0.25">
      <c r="B196" s="104"/>
    </row>
    <row r="197" spans="2:2" s="8" customFormat="1" ht="15" customHeight="1" x14ac:dyDescent="0.25">
      <c r="B197" s="107" t="s">
        <v>109</v>
      </c>
    </row>
    <row r="198" spans="2:2" s="8" customFormat="1" ht="15" customHeight="1" x14ac:dyDescent="0.25">
      <c r="B198" s="105" t="s">
        <v>110</v>
      </c>
    </row>
    <row r="199" spans="2:2" s="8" customFormat="1" ht="15" customHeight="1" x14ac:dyDescent="0.25">
      <c r="B199" s="104"/>
    </row>
    <row r="200" spans="2:2" s="8" customFormat="1" ht="15" customHeight="1" x14ac:dyDescent="0.25">
      <c r="B200" s="104"/>
    </row>
    <row r="201" spans="2:2" s="8" customFormat="1" ht="15" customHeight="1" x14ac:dyDescent="0.25">
      <c r="B201" s="108" t="s">
        <v>111</v>
      </c>
    </row>
    <row r="202" spans="2:2" s="8" customFormat="1" ht="15" customHeight="1" x14ac:dyDescent="0.25">
      <c r="B202" s="104"/>
    </row>
    <row r="203" spans="2:2" s="8" customFormat="1" ht="15" customHeight="1" x14ac:dyDescent="0.25">
      <c r="B203" s="107" t="s">
        <v>112</v>
      </c>
    </row>
    <row r="204" spans="2:2" s="8" customFormat="1" ht="15" customHeight="1" x14ac:dyDescent="0.25">
      <c r="B204" s="105" t="s">
        <v>113</v>
      </c>
    </row>
    <row r="205" spans="2:2" s="8" customFormat="1" ht="15" customHeight="1" x14ac:dyDescent="0.25">
      <c r="B205" s="105" t="s">
        <v>86</v>
      </c>
    </row>
    <row r="206" spans="2:2" s="8" customFormat="1" ht="15" customHeight="1" x14ac:dyDescent="0.25">
      <c r="B206" s="104"/>
    </row>
    <row r="207" spans="2:2" s="8" customFormat="1" ht="15" customHeight="1" x14ac:dyDescent="0.25">
      <c r="B207" s="107" t="s">
        <v>114</v>
      </c>
    </row>
    <row r="208" spans="2:2" s="8" customFormat="1" ht="15" customHeight="1" x14ac:dyDescent="0.25">
      <c r="B208" s="105" t="s">
        <v>94</v>
      </c>
    </row>
    <row r="209" spans="2:2" s="8" customFormat="1" ht="15" customHeight="1" x14ac:dyDescent="0.25">
      <c r="B209" s="105" t="s">
        <v>43</v>
      </c>
    </row>
    <row r="210" spans="2:2" s="8" customFormat="1" ht="15" customHeight="1" x14ac:dyDescent="0.25">
      <c r="B210" s="105" t="s">
        <v>48</v>
      </c>
    </row>
    <row r="211" spans="2:2" s="8" customFormat="1" ht="15" customHeight="1" x14ac:dyDescent="0.25">
      <c r="B211" s="104"/>
    </row>
    <row r="212" spans="2:2" s="8" customFormat="1" ht="15" customHeight="1" x14ac:dyDescent="0.25">
      <c r="B212" s="107" t="s">
        <v>115</v>
      </c>
    </row>
    <row r="213" spans="2:2" s="8" customFormat="1" ht="15" customHeight="1" x14ac:dyDescent="0.25">
      <c r="B213" s="105" t="s">
        <v>87</v>
      </c>
    </row>
    <row r="214" spans="2:2" s="8" customFormat="1" ht="15" customHeight="1" x14ac:dyDescent="0.25">
      <c r="B214" s="105" t="s">
        <v>43</v>
      </c>
    </row>
    <row r="215" spans="2:2" s="8" customFormat="1" ht="15" customHeight="1" x14ac:dyDescent="0.25">
      <c r="B215" s="105" t="s">
        <v>48</v>
      </c>
    </row>
    <row r="216" spans="2:2" s="8" customFormat="1" ht="15" customHeight="1" x14ac:dyDescent="0.25">
      <c r="B216" s="104"/>
    </row>
    <row r="217" spans="2:2" s="8" customFormat="1" ht="15" customHeight="1" x14ac:dyDescent="0.25">
      <c r="B217" s="107" t="s">
        <v>116</v>
      </c>
    </row>
    <row r="218" spans="2:2" s="8" customFormat="1" ht="15" customHeight="1" x14ac:dyDescent="0.25">
      <c r="B218" s="105" t="s">
        <v>43</v>
      </c>
    </row>
    <row r="219" spans="2:2" s="8" customFormat="1" ht="15" customHeight="1" x14ac:dyDescent="0.25">
      <c r="B219" s="104"/>
    </row>
    <row r="220" spans="2:2" s="8" customFormat="1" ht="15" customHeight="1" x14ac:dyDescent="0.25">
      <c r="B220" s="107" t="s">
        <v>117</v>
      </c>
    </row>
    <row r="221" spans="2:2" s="8" customFormat="1" ht="15" customHeight="1" x14ac:dyDescent="0.25">
      <c r="B221" s="105" t="s">
        <v>86</v>
      </c>
    </row>
    <row r="222" spans="2:2" s="8" customFormat="1" ht="15" customHeight="1" x14ac:dyDescent="0.25">
      <c r="B222" s="105" t="s">
        <v>43</v>
      </c>
    </row>
    <row r="223" spans="2:2" s="8" customFormat="1" ht="15" customHeight="1" x14ac:dyDescent="0.25">
      <c r="B223" s="105" t="s">
        <v>48</v>
      </c>
    </row>
    <row r="224" spans="2:2" s="8" customFormat="1" ht="15" customHeight="1" x14ac:dyDescent="0.25">
      <c r="B224" s="104"/>
    </row>
    <row r="225" spans="2:2" s="8" customFormat="1" ht="15" customHeight="1" x14ac:dyDescent="0.25">
      <c r="B225" s="107" t="s">
        <v>118</v>
      </c>
    </row>
    <row r="226" spans="2:2" s="8" customFormat="1" ht="15" customHeight="1" x14ac:dyDescent="0.25">
      <c r="B226" s="105" t="s">
        <v>43</v>
      </c>
    </row>
    <row r="227" spans="2:2" s="8" customFormat="1" ht="15" customHeight="1" x14ac:dyDescent="0.25">
      <c r="B227" s="105" t="s">
        <v>48</v>
      </c>
    </row>
    <row r="228" spans="2:2" s="8" customFormat="1" ht="15" customHeight="1" x14ac:dyDescent="0.25">
      <c r="B228" s="105" t="s">
        <v>49</v>
      </c>
    </row>
    <row r="229" spans="2:2" s="8" customFormat="1" ht="15" customHeight="1" x14ac:dyDescent="0.25">
      <c r="B229" s="105"/>
    </row>
    <row r="230" spans="2:2" s="8" customFormat="1" ht="15" customHeight="1" x14ac:dyDescent="0.25">
      <c r="B230" s="104"/>
    </row>
    <row r="231" spans="2:2" s="8" customFormat="1" ht="15" customHeight="1" x14ac:dyDescent="0.25">
      <c r="B231" s="108" t="s">
        <v>119</v>
      </c>
    </row>
    <row r="232" spans="2:2" s="8" customFormat="1" ht="15" customHeight="1" x14ac:dyDescent="0.25">
      <c r="B232" s="104"/>
    </row>
    <row r="233" spans="2:2" s="8" customFormat="1" ht="15" customHeight="1" x14ac:dyDescent="0.25">
      <c r="B233" s="107" t="s">
        <v>120</v>
      </c>
    </row>
    <row r="234" spans="2:2" s="8" customFormat="1" ht="15" customHeight="1" x14ac:dyDescent="0.25">
      <c r="B234" s="105" t="s">
        <v>43</v>
      </c>
    </row>
    <row r="235" spans="2:2" s="8" customFormat="1" ht="15" customHeight="1" x14ac:dyDescent="0.25">
      <c r="B235" s="105" t="s">
        <v>48</v>
      </c>
    </row>
    <row r="236" spans="2:2" s="8" customFormat="1" ht="15" customHeight="1" x14ac:dyDescent="0.25">
      <c r="B236" s="105" t="s">
        <v>49</v>
      </c>
    </row>
    <row r="237" spans="2:2" s="8" customFormat="1" ht="15" customHeight="1" x14ac:dyDescent="0.25">
      <c r="B237" s="105" t="s">
        <v>51</v>
      </c>
    </row>
    <row r="238" spans="2:2" s="8" customFormat="1" ht="15" customHeight="1" x14ac:dyDescent="0.25">
      <c r="B238" s="105" t="s">
        <v>121</v>
      </c>
    </row>
    <row r="239" spans="2:2" s="8" customFormat="1" ht="15" customHeight="1" x14ac:dyDescent="0.25">
      <c r="B239" s="105" t="s">
        <v>122</v>
      </c>
    </row>
    <row r="240" spans="2:2" s="8" customFormat="1" ht="15" customHeight="1" x14ac:dyDescent="0.25">
      <c r="B240" s="104"/>
    </row>
    <row r="241" spans="2:2" s="8" customFormat="1" ht="15" customHeight="1" x14ac:dyDescent="0.25">
      <c r="B241" s="107" t="s">
        <v>123</v>
      </c>
    </row>
    <row r="242" spans="2:2" s="8" customFormat="1" ht="15" customHeight="1" x14ac:dyDescent="0.25">
      <c r="B242" s="105" t="s">
        <v>121</v>
      </c>
    </row>
    <row r="243" spans="2:2" s="8" customFormat="1" ht="15" customHeight="1" x14ac:dyDescent="0.25">
      <c r="B243" s="105" t="s">
        <v>122</v>
      </c>
    </row>
    <row r="244" spans="2:2" s="8" customFormat="1" ht="15" customHeight="1" x14ac:dyDescent="0.25">
      <c r="B244" s="105" t="s">
        <v>124</v>
      </c>
    </row>
    <row r="245" spans="2:2" s="8" customFormat="1" ht="15" customHeight="1" x14ac:dyDescent="0.25">
      <c r="B245" s="104"/>
    </row>
    <row r="246" spans="2:2" s="8" customFormat="1" ht="15" customHeight="1" x14ac:dyDescent="0.25">
      <c r="B246" s="107" t="s">
        <v>125</v>
      </c>
    </row>
    <row r="247" spans="2:2" s="8" customFormat="1" ht="15" customHeight="1" x14ac:dyDescent="0.25">
      <c r="B247" s="105" t="s">
        <v>51</v>
      </c>
    </row>
    <row r="248" spans="2:2" s="8" customFormat="1" ht="15" customHeight="1" x14ac:dyDescent="0.25">
      <c r="B248" s="105" t="s">
        <v>121</v>
      </c>
    </row>
    <row r="249" spans="2:2" s="8" customFormat="1" ht="15" customHeight="1" x14ac:dyDescent="0.25">
      <c r="B249" s="105" t="s">
        <v>124</v>
      </c>
    </row>
    <row r="250" spans="2:2" s="8" customFormat="1" ht="15" customHeight="1" x14ac:dyDescent="0.25">
      <c r="B250" s="105" t="s">
        <v>48</v>
      </c>
    </row>
    <row r="251" spans="2:2" s="8" customFormat="1" ht="15" customHeight="1" x14ac:dyDescent="0.25">
      <c r="B251" s="104"/>
    </row>
    <row r="252" spans="2:2" s="8" customFormat="1" ht="15" customHeight="1" x14ac:dyDescent="0.25">
      <c r="B252" s="104"/>
    </row>
    <row r="253" spans="2:2" s="8" customFormat="1" ht="15" customHeight="1" x14ac:dyDescent="0.25">
      <c r="B253" s="108" t="s">
        <v>126</v>
      </c>
    </row>
    <row r="254" spans="2:2" s="8" customFormat="1" ht="15" customHeight="1" x14ac:dyDescent="0.25">
      <c r="B254" s="104"/>
    </row>
    <row r="255" spans="2:2" s="8" customFormat="1" ht="15" customHeight="1" x14ac:dyDescent="0.25">
      <c r="B255" s="107" t="s">
        <v>127</v>
      </c>
    </row>
    <row r="256" spans="2:2" s="8" customFormat="1" ht="15" customHeight="1" x14ac:dyDescent="0.25">
      <c r="B256" s="105" t="s">
        <v>121</v>
      </c>
    </row>
    <row r="257" spans="2:2" s="8" customFormat="1" ht="15" customHeight="1" x14ac:dyDescent="0.25">
      <c r="B257" s="104"/>
    </row>
    <row r="258" spans="2:2" s="8" customFormat="1" ht="15" customHeight="1" x14ac:dyDescent="0.25">
      <c r="B258" s="107" t="s">
        <v>128</v>
      </c>
    </row>
    <row r="259" spans="2:2" s="8" customFormat="1" ht="15" customHeight="1" x14ac:dyDescent="0.25">
      <c r="B259" s="105" t="s">
        <v>51</v>
      </c>
    </row>
    <row r="260" spans="2:2" s="8" customFormat="1" ht="15" customHeight="1" x14ac:dyDescent="0.25">
      <c r="B260" s="104"/>
    </row>
    <row r="261" spans="2:2" s="8" customFormat="1" ht="15" customHeight="1" x14ac:dyDescent="0.25">
      <c r="B261" s="107" t="s">
        <v>129</v>
      </c>
    </row>
    <row r="262" spans="2:2" s="8" customFormat="1" ht="15" customHeight="1" x14ac:dyDescent="0.25">
      <c r="B262" s="105" t="s">
        <v>121</v>
      </c>
    </row>
    <row r="263" spans="2:2" s="8" customFormat="1" ht="15" customHeight="1" x14ac:dyDescent="0.25">
      <c r="B263" s="105" t="s">
        <v>48</v>
      </c>
    </row>
    <row r="264" spans="2:2" s="8" customFormat="1" ht="15" customHeight="1" x14ac:dyDescent="0.25">
      <c r="B264" s="104"/>
    </row>
    <row r="265" spans="2:2" s="5" customFormat="1" ht="15" customHeight="1" x14ac:dyDescent="0.25">
      <c r="B265" s="107" t="s">
        <v>130</v>
      </c>
    </row>
    <row r="266" spans="2:2" s="5" customFormat="1" ht="15" customHeight="1" x14ac:dyDescent="0.25">
      <c r="B266" s="105" t="s">
        <v>87</v>
      </c>
    </row>
    <row r="267" spans="2:2" s="5" customFormat="1" ht="15" customHeight="1" x14ac:dyDescent="0.25">
      <c r="B267" s="105" t="s">
        <v>43</v>
      </c>
    </row>
    <row r="268" spans="2:2" ht="15" customHeight="1" x14ac:dyDescent="0.25">
      <c r="B268" s="105" t="s">
        <v>49</v>
      </c>
    </row>
    <row r="269" spans="2:2" ht="15" customHeight="1" x14ac:dyDescent="0.25">
      <c r="B269" s="104"/>
    </row>
    <row r="270" spans="2:2" ht="15" customHeight="1" x14ac:dyDescent="0.25">
      <c r="B270" s="104"/>
    </row>
    <row r="271" spans="2:2" ht="15" customHeight="1" x14ac:dyDescent="0.25">
      <c r="B271" s="108" t="s">
        <v>131</v>
      </c>
    </row>
    <row r="272" spans="2:2" ht="15" customHeight="1" x14ac:dyDescent="0.25">
      <c r="B272" s="104"/>
    </row>
    <row r="273" spans="2:2" ht="15" customHeight="1" x14ac:dyDescent="0.25">
      <c r="B273" s="107" t="s">
        <v>132</v>
      </c>
    </row>
    <row r="274" spans="2:2" ht="15" customHeight="1" x14ac:dyDescent="0.25">
      <c r="B274" s="105" t="s">
        <v>43</v>
      </c>
    </row>
    <row r="275" spans="2:2" ht="15" customHeight="1" x14ac:dyDescent="0.25">
      <c r="B275" s="104"/>
    </row>
    <row r="276" spans="2:2" ht="15" customHeight="1" x14ac:dyDescent="0.25">
      <c r="B276" s="107" t="s">
        <v>133</v>
      </c>
    </row>
    <row r="277" spans="2:2" ht="15" customHeight="1" x14ac:dyDescent="0.25">
      <c r="B277" s="105" t="s">
        <v>43</v>
      </c>
    </row>
    <row r="278" spans="2:2" ht="15" customHeight="1" x14ac:dyDescent="0.25">
      <c r="B278" s="105" t="s">
        <v>49</v>
      </c>
    </row>
    <row r="279" spans="2:2" ht="15" customHeight="1" x14ac:dyDescent="0.25">
      <c r="B279" s="104"/>
    </row>
    <row r="280" spans="2:2" ht="15" customHeight="1" x14ac:dyDescent="0.25">
      <c r="B280" s="107" t="s">
        <v>134</v>
      </c>
    </row>
    <row r="281" spans="2:2" ht="15" customHeight="1" x14ac:dyDescent="0.25">
      <c r="B281" s="105" t="s">
        <v>43</v>
      </c>
    </row>
    <row r="282" spans="2:2" ht="15" customHeight="1" x14ac:dyDescent="0.25">
      <c r="B282" s="104"/>
    </row>
    <row r="283" spans="2:2" ht="15" customHeight="1" x14ac:dyDescent="0.25">
      <c r="B283" s="104"/>
    </row>
    <row r="284" spans="2:2" ht="15" customHeight="1" x14ac:dyDescent="0.25">
      <c r="B284" s="108" t="s">
        <v>135</v>
      </c>
    </row>
    <row r="285" spans="2:2" ht="15" customHeight="1" x14ac:dyDescent="0.25">
      <c r="B285" s="104"/>
    </row>
    <row r="286" spans="2:2" ht="15" customHeight="1" x14ac:dyDescent="0.25">
      <c r="B286" s="107" t="s">
        <v>136</v>
      </c>
    </row>
    <row r="287" spans="2:2" ht="15" customHeight="1" x14ac:dyDescent="0.25">
      <c r="B287" s="105" t="s">
        <v>65</v>
      </c>
    </row>
    <row r="288" spans="2:2" ht="15" customHeight="1" x14ac:dyDescent="0.25">
      <c r="B288" s="104"/>
    </row>
    <row r="289" spans="2:2" s="109" customFormat="1" ht="15" customHeight="1" x14ac:dyDescent="0.25">
      <c r="B289" s="110"/>
    </row>
    <row r="290" spans="2:2" ht="15" customHeight="1" x14ac:dyDescent="0.25">
      <c r="B290" s="108" t="s">
        <v>137</v>
      </c>
    </row>
    <row r="291" spans="2:2" ht="15" customHeight="1" x14ac:dyDescent="0.25">
      <c r="B291" s="104"/>
    </row>
    <row r="292" spans="2:2" ht="15" customHeight="1" x14ac:dyDescent="0.25">
      <c r="B292" s="107" t="s">
        <v>138</v>
      </c>
    </row>
    <row r="293" spans="2:2" ht="15" customHeight="1" x14ac:dyDescent="0.25">
      <c r="B293" s="105" t="s">
        <v>48</v>
      </c>
    </row>
    <row r="294" spans="2:2" ht="15" customHeight="1" x14ac:dyDescent="0.25">
      <c r="B294" s="104"/>
    </row>
    <row r="295" spans="2:2" ht="15" customHeight="1" x14ac:dyDescent="0.25">
      <c r="B295" s="107" t="s">
        <v>139</v>
      </c>
    </row>
    <row r="296" spans="2:2" ht="15" customHeight="1" x14ac:dyDescent="0.25">
      <c r="B296" s="105" t="s">
        <v>43</v>
      </c>
    </row>
    <row r="297" spans="2:2" ht="15" customHeight="1" x14ac:dyDescent="0.25">
      <c r="B297" s="104"/>
    </row>
    <row r="298" spans="2:2" ht="15" customHeight="1" x14ac:dyDescent="0.25">
      <c r="B298" s="104"/>
    </row>
    <row r="299" spans="2:2" ht="15" customHeight="1" x14ac:dyDescent="0.25">
      <c r="B299" s="108" t="s">
        <v>140</v>
      </c>
    </row>
    <row r="300" spans="2:2" ht="15" customHeight="1" x14ac:dyDescent="0.25">
      <c r="B300" s="104"/>
    </row>
    <row r="301" spans="2:2" ht="15" customHeight="1" x14ac:dyDescent="0.25">
      <c r="B301" s="107" t="s">
        <v>141</v>
      </c>
    </row>
    <row r="302" spans="2:2" ht="15" customHeight="1" x14ac:dyDescent="0.25">
      <c r="B302" s="105" t="s">
        <v>142</v>
      </c>
    </row>
    <row r="303" spans="2:2" ht="15" customHeight="1" x14ac:dyDescent="0.25">
      <c r="B303" s="105" t="s">
        <v>94</v>
      </c>
    </row>
    <row r="304" spans="2:2" ht="15" customHeight="1" x14ac:dyDescent="0.25">
      <c r="B304" s="104"/>
    </row>
    <row r="305" spans="2:2" ht="15" customHeight="1" x14ac:dyDescent="0.25">
      <c r="B305" s="107" t="s">
        <v>143</v>
      </c>
    </row>
    <row r="306" spans="2:2" ht="15" customHeight="1" x14ac:dyDescent="0.25">
      <c r="B306" s="105" t="s">
        <v>144</v>
      </c>
    </row>
    <row r="307" spans="2:2" ht="15" customHeight="1" x14ac:dyDescent="0.25">
      <c r="B307" s="104"/>
    </row>
    <row r="308" spans="2:2" ht="15" customHeight="1" x14ac:dyDescent="0.25">
      <c r="B308" s="104"/>
    </row>
    <row r="309" spans="2:2" ht="15" customHeight="1" x14ac:dyDescent="0.25">
      <c r="B309" s="108" t="s">
        <v>145</v>
      </c>
    </row>
    <row r="310" spans="2:2" ht="15" customHeight="1" x14ac:dyDescent="0.25">
      <c r="B310" s="104"/>
    </row>
    <row r="311" spans="2:2" ht="15" customHeight="1" x14ac:dyDescent="0.25">
      <c r="B311" s="107" t="s">
        <v>146</v>
      </c>
    </row>
    <row r="312" spans="2:2" ht="15" customHeight="1" x14ac:dyDescent="0.25">
      <c r="B312" s="105" t="s">
        <v>48</v>
      </c>
    </row>
    <row r="313" spans="2:2" ht="15" customHeight="1" x14ac:dyDescent="0.25">
      <c r="B313" s="104"/>
    </row>
    <row r="314" spans="2:2" ht="15" customHeight="1" x14ac:dyDescent="0.25">
      <c r="B314" s="107" t="s">
        <v>147</v>
      </c>
    </row>
    <row r="315" spans="2:2" ht="15" customHeight="1" x14ac:dyDescent="0.25">
      <c r="B315" s="105" t="s">
        <v>43</v>
      </c>
    </row>
    <row r="316" spans="2:2" ht="15" customHeight="1" x14ac:dyDescent="0.25">
      <c r="B316" s="105" t="s">
        <v>48</v>
      </c>
    </row>
    <row r="317" spans="2:2" ht="15" customHeight="1" x14ac:dyDescent="0.25">
      <c r="B317" s="105" t="s">
        <v>51</v>
      </c>
    </row>
    <row r="318" spans="2:2" ht="15" customHeight="1" x14ac:dyDescent="0.25">
      <c r="B318" s="104"/>
    </row>
    <row r="319" spans="2:2" ht="15" customHeight="1" x14ac:dyDescent="0.25">
      <c r="B319" s="107" t="s">
        <v>148</v>
      </c>
    </row>
    <row r="320" spans="2:2" ht="15" customHeight="1" x14ac:dyDescent="0.25">
      <c r="B320" s="105" t="s">
        <v>48</v>
      </c>
    </row>
    <row r="321" spans="2:2" ht="15" customHeight="1" x14ac:dyDescent="0.25">
      <c r="B321" s="104"/>
    </row>
    <row r="322" spans="2:2" ht="15" customHeight="1" x14ac:dyDescent="0.25">
      <c r="B322" s="107" t="s">
        <v>149</v>
      </c>
    </row>
    <row r="323" spans="2:2" ht="15" customHeight="1" x14ac:dyDescent="0.25">
      <c r="B323" s="105" t="s">
        <v>48</v>
      </c>
    </row>
    <row r="324" spans="2:2" ht="15" customHeight="1" x14ac:dyDescent="0.25">
      <c r="B324" s="104"/>
    </row>
    <row r="325" spans="2:2" ht="15" customHeight="1" x14ac:dyDescent="0.25">
      <c r="B325" s="107" t="s">
        <v>150</v>
      </c>
    </row>
    <row r="326" spans="2:2" ht="15" customHeight="1" x14ac:dyDescent="0.25">
      <c r="B326" s="105" t="s">
        <v>151</v>
      </c>
    </row>
    <row r="327" spans="2:2" ht="15" customHeight="1" x14ac:dyDescent="0.25">
      <c r="B327" s="104"/>
    </row>
    <row r="328" spans="2:2" ht="15" customHeight="1" x14ac:dyDescent="0.25">
      <c r="B328" s="107" t="s">
        <v>152</v>
      </c>
    </row>
    <row r="329" spans="2:2" ht="15" customHeight="1" x14ac:dyDescent="0.25">
      <c r="B329" s="105" t="s">
        <v>153</v>
      </c>
    </row>
    <row r="330" spans="2:2" ht="15" customHeight="1" x14ac:dyDescent="0.25">
      <c r="B330" s="104"/>
    </row>
    <row r="331" spans="2:2" ht="15" customHeight="1" x14ac:dyDescent="0.25"/>
    <row r="332" spans="2:2" ht="15" customHeight="1" x14ac:dyDescent="0.25"/>
    <row r="333" spans="2:2" ht="15" customHeight="1" x14ac:dyDescent="0.25"/>
    <row r="334" spans="2:2" ht="15" customHeight="1" x14ac:dyDescent="0.25"/>
    <row r="335" spans="2:2" ht="15" customHeight="1" x14ac:dyDescent="0.25"/>
    <row r="336" spans="2:2"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sheetData>
  <sheetProtection selectLockedCells="1"/>
  <mergeCells count="8">
    <mergeCell ref="B30:B34"/>
    <mergeCell ref="C30:C34"/>
    <mergeCell ref="B12:B16"/>
    <mergeCell ref="C12:C16"/>
    <mergeCell ref="B18:B22"/>
    <mergeCell ref="C18:C22"/>
    <mergeCell ref="B24:B28"/>
    <mergeCell ref="C24:C28"/>
  </mergeCells>
  <conditionalFormatting sqref="E1:F12 E49:F1048576">
    <cfRule type="containsText" dxfId="160" priority="1" operator="containsText" text="3">
      <formula>NOT(ISERROR(SEARCH("3",E1)))</formula>
    </cfRule>
    <cfRule type="containsText" dxfId="159" priority="2" operator="containsText" text="2">
      <formula>NOT(ISERROR(SEARCH("2",E1)))</formula>
    </cfRule>
    <cfRule type="containsText" dxfId="158" priority="3" operator="containsText" text="1">
      <formula>NOT(ISERROR(SEARCH("1",E1)))</formula>
    </cfRule>
    <cfRule type="containsText" dxfId="157" priority="4" operator="containsText" text="4">
      <formula>NOT(ISERROR(SEARCH("4",E1)))</formula>
    </cfRule>
  </conditionalFormatting>
  <hyperlinks>
    <hyperlink ref="B45" r:id="rId1" display="https://www.gov.uk/government/publications/actions-for-educational-and-childcare-settings-to-prepare-for-wider-opening-from-1-june-2020/actions-for-education-and-childcare-settings-to-prepare-for-wider-opening-from-1-june-2020" xr:uid="{00000000-0004-0000-0100-000000000000}"/>
    <hyperlink ref="B46" r:id="rId2" display="https://www.gov.uk/guidance/coronavirus-covid-19-safer-travel-guidance-for-passengers" xr:uid="{00000000-0004-0000-0100-000001000000}"/>
    <hyperlink ref="B47" r:id="rId3" display="https://www.gov.uk/government/publications/closure-of-educational-settings-information-for-parents-and-carers" xr:uid="{00000000-0004-0000-0100-000002000000}"/>
    <hyperlink ref="B50" r:id="rId4" display="https://www.gov.uk/government/publications/actions-for-educational-and-childcare-settings-to-prepare-for-wider-opening-from-1-june-2020/actions-for-education-and-childcare-settings-to-prepare-for-wider-opening-from-1-june-2020" xr:uid="{00000000-0004-0000-0100-000003000000}"/>
    <hyperlink ref="B53" r:id="rId5" display="https://www.gov.uk/government/publications/actions-for-educational-and-childcare-settings-to-prepare-for-wider-opening-from-1-june-2020/actions-for-education-and-childcare-settings-to-prepare-for-wider-opening-from-1-june-2020" xr:uid="{00000000-0004-0000-0100-000004000000}"/>
    <hyperlink ref="B54" r:id="rId6" display="https://www.gov.uk/government/publications/actions-for-educational-and-childcare-settings-to-prepare-for-wider-opening-from-1-june-2020/opening-schools-for-more-children-and-young-people-initial-planning-framework-for-schools-in-england" xr:uid="{00000000-0004-0000-0100-000005000000}"/>
    <hyperlink ref="B55" r:id="rId7" display="https://www.gov.uk/government/publications/closure-of-educational-settings-information-for-parents-and-carers/reopening-schools-and-other-educational-settings-from-1-june" xr:uid="{00000000-0004-0000-0100-000006000000}"/>
    <hyperlink ref="B58" r:id="rId8" display="https://www.gov.uk/government/publications/coronavirus-covid-19-implementing-protective-measures-in-education-and-childcare-settings/coronavirus-covid-19-implementing-protective-measures-in-education-and-childcare-settings" xr:uid="{00000000-0004-0000-0100-000007000000}"/>
    <hyperlink ref="B59" r:id="rId9" display="https://www.gov.uk/government/publications/actions-for-educational-and-childcare-settings-to-prepare-for-wider-opening-from-1-june-2020/opening-schools-for-more-children-and-young-people-initial-planning-framework-for-schools-in-england" xr:uid="{00000000-0004-0000-0100-000008000000}"/>
    <hyperlink ref="B62" r:id="rId10" display="https://www.gov.uk/government/publications/coronavirus-covid-19-implementing-protective-measures-in-education-and-childcare-settings/coronavirus-covid-19-implementing-protective-measures-in-education-and-childcare-settings" xr:uid="{00000000-0004-0000-0100-000009000000}"/>
    <hyperlink ref="B63" r:id="rId11" display="https://www.gov.uk/government/publications/actions-for-educational-and-childcare-settings-to-prepare-for-wider-opening-from-1-june-2020/opening-schools-for-more-children-and-young-people-initial-planning-framework-for-schools-in-england" xr:uid="{00000000-0004-0000-0100-00000A000000}"/>
    <hyperlink ref="B66" r:id="rId12" display="https://www.gov.uk/government/publications/coronavirus-covid-19-implementing-protective-measures-in-education-and-childcare-settings/coronavirus-covid-19-implementing-protective-measures-in-education-and-childcare-settings" xr:uid="{00000000-0004-0000-0100-00000B000000}"/>
    <hyperlink ref="B69" r:id="rId13" display="https://www.gov.uk/government/publications/coronavirus-covid-19-implementing-protective-measures-in-education-and-childcare-settings/coronavirus-covid-19-implementing-protective-measures-in-education-and-childcare-settings" xr:uid="{00000000-0004-0000-0100-00000C000000}"/>
    <hyperlink ref="B72" r:id="rId14" display="https://www.gov.uk/government/publications/closure-of-educational-settings-information-for-parents-and-carers" xr:uid="{00000000-0004-0000-0100-00000D000000}"/>
    <hyperlink ref="B73" r:id="rId15" display="https://www.gov.uk/government/publications/covid-19-school-closures" xr:uid="{00000000-0004-0000-0100-00000E000000}"/>
    <hyperlink ref="B74" r:id="rId16" location="transport" display="https://www.gov.uk/government/publications/coronavirus-covid-19-guidance-on-vulnerable-children-and-young-people/coronavirus-covid-19-guidance-on-vulnerable-children-and-young-people - transport" xr:uid="{00000000-0004-0000-0100-00000F000000}"/>
    <hyperlink ref="B77" r:id="rId17" display="https://www.gov.uk/government/publications/actions-for-educational-and-childcare-settings-to-prepare-for-wider-opening-from-1-june-2020/opening-schools-for-more-children-and-young-people-initial-planning-framework-for-schools-in-england" xr:uid="{00000000-0004-0000-0100-000010000000}"/>
    <hyperlink ref="B80" r:id="rId18" display="https://www.gov.uk/government/publications/actions-for-educational-and-childcare-settings-to-prepare-for-wider-opening-from-1-june-2020/opening-schools-for-more-children-and-young-people-initial-planning-framework-for-schools-in-england" xr:uid="{00000000-0004-0000-0100-000011000000}"/>
    <hyperlink ref="B81" r:id="rId19" display="https://www.gov.uk/government/publications/coronavirus-covid-19-implementing-protective-measures-in-education-and-childcare-settings/coronavirus-covid-19-implementing-protective-measures-in-education-and-childcare-settings" xr:uid="{00000000-0004-0000-0100-000012000000}"/>
    <hyperlink ref="B84" r:id="rId20" display="https://www.gov.uk/government/publications/actions-for-educational-and-childcare-settings-to-prepare-for-wider-opening-from-1-june-2020/opening-schools-for-more-children-and-young-people-initial-planning-framework-for-schools-in-england" xr:uid="{00000000-0004-0000-0100-000013000000}"/>
    <hyperlink ref="B85" r:id="rId21" display="https://www.gov.uk/government/publications/coronavirus-covid-19-implementing-protective-measures-in-education-and-childcare-settings/coronavirus-covid-19-implementing-protective-measures-in-education-and-childcare-settings" xr:uid="{00000000-0004-0000-0100-000014000000}"/>
    <hyperlink ref="B88" r:id="rId22" display="https://www.gov.uk/government/publications/coronavirus-covid-19-implementing-protective-measures-in-education-and-childcare-settings/coronavirus-covid-19-implementing-protective-measures-in-education-and-childcare-settings" xr:uid="{00000000-0004-0000-0100-000015000000}"/>
    <hyperlink ref="B89" r:id="rId23" display="https://www.gov.uk/government/publications/actions-for-educational-and-childcare-settings-to-prepare-for-wider-opening-from-1-june-2020/opening-schools-for-more-children-and-young-people-initial-planning-framework-for-schools-in-england" xr:uid="{00000000-0004-0000-0100-000016000000}"/>
    <hyperlink ref="B92" r:id="rId24" display="https://www.gov.uk/government/publications/actions-for-educational-and-childcare-settings-to-prepare-for-wider-opening-from-1-june-2020/actions-for-education-and-childcare-settings-to-prepare-for-wider-opening-from-1-june-2020" xr:uid="{00000000-0004-0000-0100-000017000000}"/>
    <hyperlink ref="B93" r:id="rId25" display="https://www.gov.uk/government/publications/actions-for-educational-and-childcare-settings-to-prepare-for-wider-opening-from-1-june-2020/opening-schools-for-more-children-and-young-people-initial-planning-framework-for-schools-in-england" xr:uid="{00000000-0004-0000-0100-000018000000}"/>
    <hyperlink ref="B96" r:id="rId26" display="https://www.gov.uk/government/publications/actions-for-educational-and-childcare-settings-to-prepare-for-wider-opening-from-1-june-2020/opening-schools-for-more-children-and-young-people-initial-planning-framework-for-schools-in-england" xr:uid="{00000000-0004-0000-0100-000019000000}"/>
    <hyperlink ref="B97" r:id="rId27" display="https://www.gov.uk/government/publications/coronavirus-covid-19-implementing-protective-measures-in-education-and-childcare-settings/coronavirus-covid-19-implementing-protective-measures-in-education-and-childcare-settings" xr:uid="{00000000-0004-0000-0100-00001A000000}"/>
    <hyperlink ref="B100" r:id="rId28" display="https://www.gov.uk/government/publications/coronavirus-covid-19-travel-advice-for-educational-settings/coronavirus-travel-guidance-for-educational-settings" xr:uid="{00000000-0004-0000-0100-00001B000000}"/>
    <hyperlink ref="B103" r:id="rId29" display="https://www.gov.uk/government/publications/actions-for-educational-and-childcare-settings-to-prepare-for-wider-opening-from-1-june-2020/actions-for-education-and-childcare-settings-to-prepare-for-wider-opening-from-1-june-2020" xr:uid="{00000000-0004-0000-0100-00001C000000}"/>
    <hyperlink ref="B104" r:id="rId30" display="https://www.gov.uk/government/publications/actions-for-educational-and-childcare-settings-to-prepare-for-wider-opening-from-1-june-2020/opening-schools-for-more-children-and-young-people-initial-planning-framework-for-schools-in-england" xr:uid="{00000000-0004-0000-0100-00001D000000}"/>
    <hyperlink ref="B105" r:id="rId31" display="https://www.gov.uk/government/publications/coronavirus-covid-19-implementing-protective-measures-in-education-and-childcare-settings/coronavirus-covid-19-implementing-protective-measures-in-education-and-childcare-settings" xr:uid="{00000000-0004-0000-0100-00001E000000}"/>
    <hyperlink ref="B108" r:id="rId32" display="https://www.gov.uk/government/publications/actions-for-educational-and-childcare-settings-to-prepare-for-wider-opening-from-1-june-2020/actions-for-education-and-childcare-settings-to-prepare-for-wider-opening-from-1-june-2020" xr:uid="{00000000-0004-0000-0100-00001F000000}"/>
    <hyperlink ref="B114" r:id="rId33" display="https://www.gov.uk/government/publications/coronavirus-covid-19-school-and-college-performance-measures/coronavirus-covid-19-school-and-college-accountability" xr:uid="{00000000-0004-0000-0100-000020000000}"/>
    <hyperlink ref="B115" r:id="rId34" display="https://www.gov.uk/government/publications/coronavirus-covid-19-reducing-burdens-on-educational-and-care-settings" xr:uid="{00000000-0004-0000-0100-000021000000}"/>
    <hyperlink ref="B116" r:id="rId35" display="https://www.gov.uk/government/publications/actions-for-educational-and-childcare-settings-to-prepare-for-wider-opening-from-1-june-2020/actions-for-education-and-childcare-settings-to-prepare-for-wider-opening-from-1-june-2020" xr:uid="{00000000-0004-0000-0100-000022000000}"/>
    <hyperlink ref="B119" r:id="rId36" display="https://www.gov.uk/government/publications/relationships-education-relationships-and-sex-education-rse-and-health-education" xr:uid="{00000000-0004-0000-0100-000023000000}"/>
    <hyperlink ref="B122" r:id="rId37" display="https://www.gov.uk/government/publications/awarding-qualifications-in-summer-2020" xr:uid="{00000000-0004-0000-0100-000024000000}"/>
    <hyperlink ref="B123" r:id="rId38" display="https://www.gov.uk/government/publications/coronavirus-covid-19-cancellation-of-gcses-as-and-a-levels-in-2020/coronavirus-covid-19-cancellation-of-gcses-as-and-a-levels-in-2020" xr:uid="{00000000-0004-0000-0100-000025000000}"/>
    <hyperlink ref="B124" r:id="rId39" display="https://www.gov.uk/government/news/ofqual-consultation-on-awarding-vocational-and-technical-qualifications-in-summer-2020?utm_source=2238cdb5-23cd-4649-baef-9c15985938f4&amp;utm_medium=email&amp;utm_campaign=govuk-notifications&amp;utm_content=immediate" xr:uid="{00000000-0004-0000-0100-000026000000}"/>
    <hyperlink ref="B125" r:id="rId40" display="https://www.gov.uk/government/publications/response-to-31-march-direction-from-secretary-of-state-for-education" xr:uid="{00000000-0004-0000-0100-000027000000}"/>
    <hyperlink ref="B126" r:id="rId41" display="https://www.gov.uk/government/consultations/exceptional-arrangements-for-exam-grading-and-assessment-in-2020" xr:uid="{00000000-0004-0000-0100-000028000000}"/>
    <hyperlink ref="B127" r:id="rId42" display="https://www.gov.uk/government/news/awarding-vocational-and-technical-qualifications-this-summer" xr:uid="{00000000-0004-0000-0100-000029000000}"/>
    <hyperlink ref="B128" r:id="rId43" display="https://www.gov.uk/government/publications/direction-issued-to-the-chief-regulator-of-ofqual?utm_source=d3cf4259-baf2-4fe8-9c8f-cf4eac5283cd&amp;utm_medium=email&amp;utm_campaign=govuk-notifications&amp;utm_content=immediate" xr:uid="{00000000-0004-0000-0100-00002A000000}"/>
    <hyperlink ref="B129" r:id="rId44" display="https://www.gov.uk/government/news/how-gcses-as-a-levels-will-be-awarded-in-summer-2020" xr:uid="{00000000-0004-0000-0100-00002B000000}"/>
    <hyperlink ref="B130" r:id="rId45" display="https://www.gov.uk/government/news/further-details-on-exams-and-grades-announced" xr:uid="{00000000-0004-0000-0100-00002C000000}"/>
    <hyperlink ref="B133" r:id="rId46" display="https://www.gov.uk/government/publications/awarding-qualifications-in-summer-2020" xr:uid="{00000000-0004-0000-0100-00002D000000}"/>
    <hyperlink ref="B134" r:id="rId47" display="https://www.gov.uk/government/news/awarding-vocational-and-technical-qualifications-this-summer" xr:uid="{00000000-0004-0000-0100-00002E000000}"/>
    <hyperlink ref="B137" r:id="rId48" display="https://www.gov.uk/government/publications/coronavirus-covid-19-online-education-resources?utm_source=f0ed7435-f560-4dfb-8de6-01e272aa3e53&amp;utm_medium=email&amp;utm_campaign=govuk-notifications&amp;utm_content=immediate" xr:uid="{00000000-0004-0000-0100-00002F000000}"/>
    <hyperlink ref="B138" r:id="rId49" location="attendance" display="https://www.gov.uk/government/publications/covid-19-school-closures/guidance-for-schools-about-temporarily-closing - attendance" xr:uid="{00000000-0004-0000-0100-000030000000}"/>
    <hyperlink ref="B139" r:id="rId50" display="https://www.gov.uk/guidance/safeguarding-and-remote-education-during-coronavirus-covid-19" xr:uid="{00000000-0004-0000-0100-000031000000}"/>
    <hyperlink ref="B140" r:id="rId51" display="https://www.gov.uk/guidance/remote-education-practice-for-schools-during-coronavirus-covid-19" xr:uid="{00000000-0004-0000-0100-000032000000}"/>
    <hyperlink ref="B141" r:id="rId52" display="https://www.gov.uk/guidance/get-help-with-technology-for-remote-education-during-coronavirus-covid-19" xr:uid="{00000000-0004-0000-0100-000033000000}"/>
    <hyperlink ref="B142" r:id="rId53" display="https://www.gov.uk/government/publications/coronavirus-covid-19-online-education-resources?utm_source=f0ed7435-f560-4dfb-8de6-01e272aa3e53&amp;utm_medium=email&amp;utm_campaign=govuk-notifications&amp;utm_content=immediate" xr:uid="{00000000-0004-0000-0100-000034000000}"/>
    <hyperlink ref="B143" r:id="rId54" display="https://www.gov.uk/guidance/supporting-your-childrens-education-during-coronavirus-covid-19" xr:uid="{00000000-0004-0000-0100-000035000000}"/>
    <hyperlink ref="B149" r:id="rId55" location="safeguarding-and-clusters" display="https://www.gov.uk/government/publications/covid-19-safeguarding-in-schools-colleges-and-other-providers/coronavirus-covid-19-safeguarding-in-schools-colleges-and-other-providers - safeguarding-and-clusters" xr:uid="{00000000-0004-0000-0100-000036000000}"/>
    <hyperlink ref="B152" r:id="rId56" display="https://www.gov.uk/government/publications/covid-19-safeguarding-in-schools-colleges-and-other-providers/coronavirus-covid-19-safeguarding-in-schools-colleges-and-other-providers" xr:uid="{00000000-0004-0000-0100-000037000000}"/>
    <hyperlink ref="B153" r:id="rId57" xr:uid="{00000000-0004-0000-0100-000038000000}"/>
    <hyperlink ref="B156" r:id="rId58" display="https://www.gov.uk/government/publications/actions-for-educational-and-childcare-settings-to-prepare-for-wider-opening-from-1-june-2020/actions-for-education-and-childcare-settings-to-prepare-for-wider-opening-from-1-june-2020" xr:uid="{00000000-0004-0000-0100-000039000000}"/>
    <hyperlink ref="B157" r:id="rId59" location="attendance" display="https://www.gov.uk/government/publications/covid-19-school-closures/guidance-for-schools-about-temporarily-closing - attendance" xr:uid="{00000000-0004-0000-0100-00003A000000}"/>
    <hyperlink ref="B158" r:id="rId60" display="https://www.gov.uk/guidance/safeguarding-and-remote-education-during-coronavirus-covid-19" xr:uid="{00000000-0004-0000-0100-00003B000000}"/>
    <hyperlink ref="B159" r:id="rId61" display="https://www.gov.uk/guidance/remote-education-practice-for-schools-during-coronavirus-covid-19" xr:uid="{00000000-0004-0000-0100-00003C000000}"/>
    <hyperlink ref="B160" r:id="rId62" display="https://www.gov.uk/guidance/get-help-with-technology-for-remote-education-during-coronavirus-covid-19" xr:uid="{00000000-0004-0000-0100-00003D000000}"/>
    <hyperlink ref="B161" r:id="rId63" display="https://www.gov.uk/government/publications/coronavirus-covid-19-online-education-resources?utm_source=f0ed7435-f560-4dfb-8de6-01e272aa3e53&amp;utm_medium=email&amp;utm_campaign=govuk-notifications&amp;utm_content=immediate" xr:uid="{00000000-0004-0000-0100-00003E000000}"/>
    <hyperlink ref="B162" r:id="rId64" display="https://www.gov.uk/guidance/supporting-your-childrens-education-during-coronavirus-covid-19" xr:uid="{00000000-0004-0000-0100-00003F000000}"/>
    <hyperlink ref="B168" r:id="rId65" display="https://www.gov.uk/government/publications/actions-for-educational-and-childcare-settings-to-prepare-for-wider-opening-from-1-june-2020/actions-for-education-and-childcare-settings-to-prepare-for-wider-opening-from-1-june-2020" xr:uid="{00000000-0004-0000-0100-000040000000}"/>
    <hyperlink ref="B169" r:id="rId66" display="https://www.gov.uk/government/publications/coronavirus-covid-19-send-risk-assessment-guidance/coronavirus-covid-19-send-risk-assessment-guidance" xr:uid="{00000000-0004-0000-0100-000041000000}"/>
    <hyperlink ref="B170" r:id="rId67" display="https://www.gov.uk/government/publications/guidance-on-shielding-and-protecting-extremely-vulnerable-persons-from-covid-19" xr:uid="{00000000-0004-0000-0100-000042000000}"/>
    <hyperlink ref="B171" r:id="rId68" display="https://www.gov.uk/government/publications/guidance-on-shielding-and-protecting-extremely-vulnerable-persons-from-covid-19/covid-19-guidance-on-protecting-people-most-likely-to-get-unwell-from-coronavirus-shielding-young-peoples-version" xr:uid="{00000000-0004-0000-0100-000043000000}"/>
    <hyperlink ref="B174" r:id="rId69" location="workforce" display="https://www.gov.uk/government/publications/covid-19-school-closures/guidance-for-schools-about-temporarily-closing - workforce" xr:uid="{00000000-0004-0000-0100-000044000000}"/>
    <hyperlink ref="B175" r:id="rId70" display="https://www.gov.uk/government/publications/actions-for-educational-and-childcare-settings-to-prepare-for-wider-opening-from-1-june-2020/actions-for-education-and-childcare-settings-to-prepare-for-wider-opening-from-1-june-2020" xr:uid="{00000000-0004-0000-0100-000045000000}"/>
    <hyperlink ref="B176" r:id="rId71" display="https://www.gov.uk/government/publications/actions-for-educational-and-childcare-settings-to-prepare-for-wider-opening-from-1-june-2020/opening-schools-for-more-children-and-young-people-initial-planning-framework-for-schools-in-england" xr:uid="{00000000-0004-0000-0100-000046000000}"/>
    <hyperlink ref="B179" r:id="rId72" display="https://www.gov.uk/guidance/help-children-with-send-continue-their-education-during-coronavirus-covid-19" xr:uid="{00000000-0004-0000-0100-000047000000}"/>
    <hyperlink ref="B180" r:id="rId73" display="https://www.gov.uk/government/publications/actions-for-educational-and-childcare-settings-to-prepare-for-wider-opening-from-1-june-2020/actions-for-education-and-childcare-settings-to-prepare-for-wider-opening-from-1-june-2020" xr:uid="{00000000-0004-0000-0100-000048000000}"/>
    <hyperlink ref="B181" r:id="rId74" display="https://www.gov.uk/government/publications/actions-for-educational-and-childcare-settings-to-prepare-for-wider-opening-from-1-june-2020/opening-schools-for-more-children-and-young-people-initial-planning-framework-for-schools-in-england" xr:uid="{00000000-0004-0000-0100-000049000000}"/>
    <hyperlink ref="B182" r:id="rId75" display="https://www.gov.uk/government/publications/coronavirus-covid-19-implementing-protective-measures-in-education-and-childcare-settings/coronavirus-covid-19-implementing-protective-measures-in-education-and-childcare-settings" xr:uid="{00000000-0004-0000-0100-00004A000000}"/>
    <hyperlink ref="B183" r:id="rId76" display="https://www.gov.uk/government/publications/coronavirus-covid-19-send-risk-assessment-guidance/coronavirus-covid-19-send-risk-assessment-guidance" xr:uid="{00000000-0004-0000-0100-00004B000000}"/>
    <hyperlink ref="B186" r:id="rId77" display="https://www.gov.uk/government/publications/actions-for-educational-and-childcare-settings-to-prepare-for-wider-opening-from-1-june-2020/actions-for-education-and-childcare-settings-to-prepare-for-wider-opening-from-1-june-2020" xr:uid="{00000000-0004-0000-0100-00004C000000}"/>
    <hyperlink ref="B187" r:id="rId78" display="https://www.gov.uk/government/publications/actions-for-educational-and-childcare-settings-to-prepare-for-wider-opening-from-1-june-2020/opening-schools-for-more-children-and-young-people-initial-planning-framework-for-schools-in-england" xr:uid="{00000000-0004-0000-0100-00004D000000}"/>
    <hyperlink ref="B190" r:id="rId79" location="attendance" display="https://www.gov.uk/government/publications/covid-19-school-closures/guidance-for-schools-about-temporarily-closing - attendance" xr:uid="{00000000-0004-0000-0100-00004E000000}"/>
    <hyperlink ref="B191" r:id="rId80" display="https://www.gov.uk/government/publications/actions-for-educational-and-childcare-settings-to-prepare-for-wider-opening-from-1-june-2020/actions-for-education-and-childcare-settings-to-prepare-for-wider-opening-from-1-june-2020" xr:uid="{00000000-0004-0000-0100-00004F000000}"/>
    <hyperlink ref="B192" r:id="rId81" display="https://www.gov.uk/government/publications/actions-for-educational-and-childcare-settings-to-prepare-for-wider-opening-from-1-june-2020/opening-schools-for-more-children-and-young-people-initial-planning-framework-for-schools-in-england" xr:uid="{00000000-0004-0000-0100-000050000000}"/>
    <hyperlink ref="B195" r:id="rId82" location="transport" display="https://www.gov.uk/government/publications/coronavirus-covid-19-guidance-on-vulnerable-children-and-young-people/coronavirus-covid-19-guidance-on-vulnerable-children-and-young-people - transport" xr:uid="{00000000-0004-0000-0100-000051000000}"/>
    <hyperlink ref="B198" r:id="rId83"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00000000-0004-0000-0100-000052000000}"/>
    <hyperlink ref="B204" r:id="rId84" display="https://www.warwickshire.gov.uk/mental-health-wellbeing/counselling-bereavement-service/2" xr:uid="{00000000-0004-0000-0100-000053000000}"/>
    <hyperlink ref="B205" r:id="rId85" display="https://www.gov.uk/government/publications/coronavirus-covid-19-online-education-resources?utm_source=f0ed7435-f560-4dfb-8de6-01e272aa3e53&amp;utm_medium=email&amp;utm_campaign=govuk-notifications&amp;utm_content=immediate" xr:uid="{00000000-0004-0000-0100-000054000000}"/>
    <hyperlink ref="B208" r:id="rId86" location="safeguarding-and-clusters" display="https://www.gov.uk/government/publications/covid-19-safeguarding-in-schools-colleges-and-other-providers/coronavirus-covid-19-safeguarding-in-schools-colleges-and-other-providers - safeguarding-and-clusters" xr:uid="{00000000-0004-0000-0100-000055000000}"/>
    <hyperlink ref="B209" r:id="rId87" display="https://www.gov.uk/government/publications/actions-for-educational-and-childcare-settings-to-prepare-for-wider-opening-from-1-june-2020/actions-for-education-and-childcare-settings-to-prepare-for-wider-opening-from-1-june-2020" xr:uid="{00000000-0004-0000-0100-000056000000}"/>
    <hyperlink ref="B210" r:id="rId88" display="https://www.gov.uk/government/publications/actions-for-educational-and-childcare-settings-to-prepare-for-wider-opening-from-1-june-2020/opening-schools-for-more-children-and-young-people-initial-planning-framework-for-schools-in-england" xr:uid="{00000000-0004-0000-0100-000057000000}"/>
    <hyperlink ref="B213" r:id="rId89" location="exclusions" display="https://www.gov.uk/government/publications/covid-19-school-closures/guidance-for-schools-about-temporarily-closing - exclusions" xr:uid="{00000000-0004-0000-0100-000058000000}"/>
    <hyperlink ref="B214" r:id="rId90" display="https://www.gov.uk/government/publications/actions-for-educational-and-childcare-settings-to-prepare-for-wider-opening-from-1-june-2020/actions-for-education-and-childcare-settings-to-prepare-for-wider-opening-from-1-june-2020" xr:uid="{00000000-0004-0000-0100-000059000000}"/>
    <hyperlink ref="B215" r:id="rId91" display="https://www.gov.uk/government/publications/actions-for-educational-and-childcare-settings-to-prepare-for-wider-opening-from-1-june-2020/opening-schools-for-more-children-and-young-people-initial-planning-framework-for-schools-in-england" xr:uid="{00000000-0004-0000-0100-00005A000000}"/>
    <hyperlink ref="B218" r:id="rId92" display="https://www.gov.uk/government/publications/actions-for-educational-and-childcare-settings-to-prepare-for-wider-opening-from-1-june-2020/actions-for-education-and-childcare-settings-to-prepare-for-wider-opening-from-1-june-2020" xr:uid="{00000000-0004-0000-0100-00005B000000}"/>
    <hyperlink ref="B221" r:id="rId93" display="https://www.gov.uk/government/publications/coronavirus-covid-19-online-education-resources?utm_source=f0ed7435-f560-4dfb-8de6-01e272aa3e53&amp;utm_medium=email&amp;utm_campaign=govuk-notifications&amp;utm_content=immediate" xr:uid="{00000000-0004-0000-0100-00005C000000}"/>
    <hyperlink ref="B222" r:id="rId94" display="https://www.gov.uk/government/publications/actions-for-educational-and-childcare-settings-to-prepare-for-wider-opening-from-1-june-2020/actions-for-education-and-childcare-settings-to-prepare-for-wider-opening-from-1-june-2020" xr:uid="{00000000-0004-0000-0100-00005D000000}"/>
    <hyperlink ref="B223" r:id="rId95" display="https://www.gov.uk/government/publications/actions-for-educational-and-childcare-settings-to-prepare-for-wider-opening-from-1-june-2020/opening-schools-for-more-children-and-young-people-initial-planning-framework-for-schools-in-england" xr:uid="{00000000-0004-0000-0100-00005E000000}"/>
    <hyperlink ref="B226" r:id="rId96" display="https://www.gov.uk/government/publications/actions-for-educational-and-childcare-settings-to-prepare-for-wider-opening-from-1-june-2020/actions-for-education-and-childcare-settings-to-prepare-for-wider-opening-from-1-june-2020" xr:uid="{00000000-0004-0000-0100-00005F000000}"/>
    <hyperlink ref="B227" r:id="rId97" display="https://www.gov.uk/government/publications/actions-for-educational-and-childcare-settings-to-prepare-for-wider-opening-from-1-june-2020/opening-schools-for-more-children-and-young-people-initial-planning-framework-for-schools-in-england" xr:uid="{00000000-0004-0000-0100-000060000000}"/>
    <hyperlink ref="B228" r:id="rId98" display="https://www.gov.uk/government/publications/closure-of-educational-settings-information-for-parents-and-carers/reopening-schools-and-other-educational-settings-from-1-june" xr:uid="{00000000-0004-0000-0100-000061000000}"/>
    <hyperlink ref="B234" r:id="rId99" display="https://www.gov.uk/government/publications/actions-for-educational-and-childcare-settings-to-prepare-for-wider-opening-from-1-june-2020/actions-for-education-and-childcare-settings-to-prepare-for-wider-opening-from-1-june-2020" xr:uid="{00000000-0004-0000-0100-000062000000}"/>
    <hyperlink ref="B235" r:id="rId100" display="https://www.gov.uk/government/publications/actions-for-educational-and-childcare-settings-to-prepare-for-wider-opening-from-1-june-2020/opening-schools-for-more-children-and-young-people-initial-planning-framework-for-schools-in-england" xr:uid="{00000000-0004-0000-0100-000063000000}"/>
    <hyperlink ref="B236" r:id="rId101" display="https://www.gov.uk/government/publications/closure-of-educational-settings-information-for-parents-and-carers/reopening-schools-and-other-educational-settings-from-1-june" xr:uid="{00000000-0004-0000-0100-000064000000}"/>
    <hyperlink ref="B237" r:id="rId102" display="https://www.gov.uk/government/publications/coronavirus-covid-19-implementing-protective-measures-in-education-and-childcare-settings/coronavirus-covid-19-implementing-protective-measures-in-education-and-childcare-settings" xr:uid="{00000000-0004-0000-0100-000065000000}"/>
    <hyperlink ref="B238" r:id="rId103" location="cleaning-and-waste" display="https://www.gov.uk/government/publications/guidance-to-educational-settings-about-covid-19/guidance-to-educational-settings-about-covid-19 - cleaning-and-waste" xr:uid="{00000000-0004-0000-0100-000066000000}"/>
    <hyperlink ref="B239" r:id="rId104" display="https://campaignresources.phe.gov.uk/schools" xr:uid="{00000000-0004-0000-0100-000067000000}"/>
    <hyperlink ref="B242" r:id="rId105" location="cleaning-and-waste" display="https://www.gov.uk/government/publications/guidance-to-educational-settings-about-covid-19/guidance-to-educational-settings-about-covid-19 - cleaning-and-waste" xr:uid="{00000000-0004-0000-0100-000068000000}"/>
    <hyperlink ref="B243" r:id="rId106" display="https://campaignresources.phe.gov.uk/schools" xr:uid="{00000000-0004-0000-0100-000069000000}"/>
    <hyperlink ref="B244" r:id="rId107" display="https://www.gov.uk/government/publications/covid-19-decontamination-in-non-healthcare-settings" xr:uid="{00000000-0004-0000-0100-00006A000000}"/>
    <hyperlink ref="B247" r:id="rId108" display="https://www.gov.uk/government/publications/coronavirus-covid-19-implementing-protective-measures-in-education-and-childcare-settings/coronavirus-covid-19-implementing-protective-measures-in-education-and-childcare-settings" xr:uid="{00000000-0004-0000-0100-00006B000000}"/>
    <hyperlink ref="B248" r:id="rId109" location="cleaning-and-waste" display="https://www.gov.uk/government/publications/guidance-to-educational-settings-about-covid-19/guidance-to-educational-settings-about-covid-19 - cleaning-and-waste" xr:uid="{00000000-0004-0000-0100-00006C000000}"/>
    <hyperlink ref="B249" r:id="rId110" display="https://www.gov.uk/government/publications/covid-19-decontamination-in-non-healthcare-settings" xr:uid="{00000000-0004-0000-0100-00006D000000}"/>
    <hyperlink ref="B250" r:id="rId111" display="https://www.gov.uk/government/publications/actions-for-educational-and-childcare-settings-to-prepare-for-wider-opening-from-1-june-2020/opening-schools-for-more-children-and-young-people-initial-planning-framework-for-schools-in-england" xr:uid="{00000000-0004-0000-0100-00006E000000}"/>
    <hyperlink ref="B256" r:id="rId112" location="what-to-do-if-someone-develops-symptoms-of-coronavirus-covid-19-whilst-at-an-educational-setting" display="https://www.gov.uk/government/publications/guidance-to-educational-settings-about-covid-19/guidance-to-educational-settings-about-covid-19 - what-to-do-if-someone-develops-symptoms-of-coronavirus-covid-19-whilst-at-an-educational-setting" xr:uid="{00000000-0004-0000-0100-00006F000000}"/>
    <hyperlink ref="B259" r:id="rId113"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0000000-0004-0000-0100-000070000000}"/>
    <hyperlink ref="B262" r:id="rId114" location="what-to-do-if-someone-develops-symptoms-of-coronavirus-covid-19-whilst-at-an-educational-setting" display="https://www.gov.uk/government/publications/guidance-to-educational-settings-about-covid-19/guidance-to-educational-settings-about-covid-19 - what-to-do-if-someone-develops-symptoms-of-coronavirus-covid-19-whilst-at-an-educational-setting" xr:uid="{00000000-0004-0000-0100-000071000000}"/>
    <hyperlink ref="B263" r:id="rId115" display="https://www.gov.uk/government/publications/actions-for-educational-and-childcare-settings-to-prepare-for-wider-opening-from-1-june-2020/opening-schools-for-more-children-and-young-people-initial-planning-framework-for-schools-in-england" xr:uid="{00000000-0004-0000-0100-000072000000}"/>
    <hyperlink ref="B266" r:id="rId116" location="attendance" display="https://www.gov.uk/government/publications/covid-19-school-closures/guidance-for-schools-about-temporarily-closing - attendance" xr:uid="{00000000-0004-0000-0100-000073000000}"/>
    <hyperlink ref="B267" r:id="rId117" display="https://www.gov.uk/government/publications/actions-for-educational-and-childcare-settings-to-prepare-for-wider-opening-from-1-june-2020/actions-for-education-and-childcare-settings-to-prepare-for-wider-opening-from-1-june-2020" xr:uid="{00000000-0004-0000-0100-000074000000}"/>
    <hyperlink ref="B268" r:id="rId118" display="https://www.gov.uk/government/publications/closure-of-educational-settings-information-for-parents-and-carers/reopening-schools-and-other-educational-settings-from-1-june" xr:uid="{00000000-0004-0000-0100-000075000000}"/>
    <hyperlink ref="B274" r:id="rId119" display="https://www.gov.uk/government/publications/actions-for-educational-and-childcare-settings-to-prepare-for-wider-opening-from-1-june-2020/actions-for-education-and-childcare-settings-to-prepare-for-wider-opening-from-1-june-2020" xr:uid="{00000000-0004-0000-0100-000076000000}"/>
    <hyperlink ref="B277" r:id="rId120" display="https://www.gov.uk/government/publications/actions-for-educational-and-childcare-settings-to-prepare-for-wider-opening-from-1-june-2020/actions-for-education-and-childcare-settings-to-prepare-for-wider-opening-from-1-june-2020" xr:uid="{00000000-0004-0000-0100-000077000000}"/>
    <hyperlink ref="B278" r:id="rId121" display="https://www.gov.uk/government/publications/closure-of-educational-settings-information-for-parents-and-carers/reopening-schools-and-other-educational-settings-from-1-june" xr:uid="{00000000-0004-0000-0100-000078000000}"/>
    <hyperlink ref="B281" r:id="rId122" display="https://www.gov.uk/government/publications/actions-for-educational-and-childcare-settings-to-prepare-for-wider-opening-from-1-june-2020/actions-for-education-and-childcare-settings-to-prepare-for-wider-opening-from-1-june-2020" xr:uid="{00000000-0004-0000-0100-000079000000}"/>
    <hyperlink ref="B287" r:id="rId123" display="https://www.gov.uk/government/publications/coronavirus-covid-19-travel-advice-for-educational-settings/coronavirus-travel-guidance-for-educational-settings" xr:uid="{00000000-0004-0000-0100-00007A000000}"/>
    <hyperlink ref="B293" r:id="rId124" display="https://www.gov.uk/government/publications/actions-for-educational-and-childcare-settings-to-prepare-for-wider-opening-from-1-june-2020/opening-schools-for-more-children-and-young-people-initial-planning-framework-for-schools-in-england" xr:uid="{00000000-0004-0000-0100-00007B000000}"/>
    <hyperlink ref="B296" r:id="rId125" display="https://www.gov.uk/government/publications/actions-for-educational-and-childcare-settings-to-prepare-for-wider-opening-from-1-june-2020/actions-for-education-and-childcare-settings-to-prepare-for-wider-opening-from-1-june-2020" xr:uid="{00000000-0004-0000-0100-00007C000000}"/>
    <hyperlink ref="B302" r:id="rId126" display="https://warwickshiregovuk-my.sharepoint.com/personal/esmi2/Downloads/Coronavirus. (COVID 19) Staffing guidance for schools 01-5-20.pdf" xr:uid="{00000000-0004-0000-0100-00007D000000}"/>
    <hyperlink ref="B303" r:id="rId127" display="https://www.gov.uk/government/publications/covid-19-safeguarding-in-schools-colleges-and-other-providers/coronavirus-covid-19-safeguarding-in-schools-colleges-and-other-providers" xr:uid="{00000000-0004-0000-0100-00007E000000}"/>
    <hyperlink ref="B306" r:id="rId128" display="https://www.gov.uk/government/publications/coronavirus-covid-19-induction-for-newly-qualified-teachers/covid-19-induction-for-newly-qualified-teachers-guidance" xr:uid="{00000000-0004-0000-0100-00007F000000}"/>
    <hyperlink ref="B312" r:id="rId129" display="https://www.gov.uk/government/publications/actions-for-educational-and-childcare-settings-to-prepare-for-wider-opening-from-1-june-2020/opening-schools-for-more-children-and-young-people-initial-planning-framework-for-schools-in-england" xr:uid="{00000000-0004-0000-0100-000080000000}"/>
    <hyperlink ref="B315" r:id="rId130" display="https://www.gov.uk/government/publications/actions-for-educational-and-childcare-settings-to-prepare-for-wider-opening-from-1-june-2020/actions-for-education-and-childcare-settings-to-prepare-for-wider-opening-from-1-june-2020" xr:uid="{00000000-0004-0000-0100-000081000000}"/>
    <hyperlink ref="B316" r:id="rId131" display="https://www.gov.uk/government/publications/actions-for-educational-and-childcare-settings-to-prepare-for-wider-opening-from-1-june-2020/opening-schools-for-more-children-and-young-people-initial-planning-framework-for-schools-in-england" xr:uid="{00000000-0004-0000-0100-000082000000}"/>
    <hyperlink ref="B317" r:id="rId132"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0000000-0004-0000-0100-000083000000}"/>
    <hyperlink ref="B320" r:id="rId133" display="https://www.gov.uk/government/publications/actions-for-educational-and-childcare-settings-to-prepare-for-wider-opening-from-1-june-2020/opening-schools-for-more-children-and-young-people-initial-planning-framework-for-schools-in-england" xr:uid="{00000000-0004-0000-0100-000084000000}"/>
    <hyperlink ref="B323" r:id="rId134" display="https://www.gov.uk/government/publications/actions-for-educational-and-childcare-settings-to-prepare-for-wider-opening-from-1-june-2020/opening-schools-for-more-children-and-young-people-initial-planning-framework-for-schools-in-england" xr:uid="{00000000-0004-0000-0100-000085000000}"/>
    <hyperlink ref="B326" r:id="rId135" display="https://www.gov.uk/schools-admissions/school-starting-age" xr:uid="{00000000-0004-0000-0100-000086000000}"/>
    <hyperlink ref="B329" r:id="rId136" display="https://www.gov.uk/guidance/ofsted-coronavirus-covid-19-rolling-update?utm_source=7752ad02-6894-4c50-aab0-1ca56d8f868d&amp;utm_medium=email&amp;utm_campaign=govuk-notifications&amp;utm_content=immediate" xr:uid="{00000000-0004-0000-0100-000087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137"/>
  <drawing r:id="rId1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V2181"/>
  <sheetViews>
    <sheetView showGridLines="0" tabSelected="1" topLeftCell="A26" zoomScale="80" zoomScaleNormal="80" workbookViewId="0">
      <selection activeCell="Q41" sqref="Q41"/>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154</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COUNTIF($I$22:$I$60,"LOW")</f>
        <v>4</v>
      </c>
      <c r="H10" s="148">
        <f>COUNTIF($I$22:$I$60,"MEDIUM")</f>
        <v>8</v>
      </c>
      <c r="I10" s="148">
        <f>COUNTIF($I$22:$I$60,"HIGH")</f>
        <v>4</v>
      </c>
      <c r="J10" s="40">
        <f>IFERROR(AVERAGE($T$22:$T$60),"")</f>
        <v>10.75</v>
      </c>
      <c r="L10" s="41" t="s">
        <v>170</v>
      </c>
      <c r="M10" s="42">
        <f>COUNTIF($G$22:$G$60,M$9)</f>
        <v>1</v>
      </c>
      <c r="N10" s="42">
        <f>COUNTIF($G$22:$G$60,N$9)</f>
        <v>3</v>
      </c>
      <c r="O10" s="42">
        <f>COUNTIF($G$22:$G$60,O$9)</f>
        <v>8</v>
      </c>
      <c r="P10" s="42">
        <f>COUNTIF($G$22:$G$60,P$9)</f>
        <v>4</v>
      </c>
      <c r="Q10" s="42">
        <f>COUNTIF($G$22:$G$60,Q$9)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COUNTIF($H$22:$H$60,M$9)</f>
        <v>1</v>
      </c>
      <c r="N11" s="45">
        <f>COUNTIF($H$22:$H$60,N$9)</f>
        <v>4</v>
      </c>
      <c r="O11" s="45">
        <f>COUNTIF($H$22:$H$60,O$9)</f>
        <v>1</v>
      </c>
      <c r="P11" s="45">
        <f>COUNTIF($H$22:$H$60,P$9)</f>
        <v>8</v>
      </c>
      <c r="Q11" s="45">
        <f>COUNTIF($H$22:$H$60,Q$9)</f>
        <v>2</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COUNTIF($M$22:$M$60,"LOW")</f>
        <v>2</v>
      </c>
      <c r="H15" s="148">
        <f>COUNTIF($M$22:$M$60,"MEDIUM")</f>
        <v>6</v>
      </c>
      <c r="I15" s="148">
        <f>COUNTIF($M$22:$M$60,"HIGH")</f>
        <v>8</v>
      </c>
      <c r="J15" s="40">
        <f>IFERROR(AVERAGE($U$22:$U$60),"")</f>
        <v>13.25</v>
      </c>
      <c r="L15" s="41" t="s">
        <v>170</v>
      </c>
      <c r="M15" s="42">
        <f>COUNTIF($K$22:$K$60,M$14)</f>
        <v>2</v>
      </c>
      <c r="N15" s="42">
        <f>COUNTIF($K$22:$K$60,N$14)</f>
        <v>0</v>
      </c>
      <c r="O15" s="42">
        <f>COUNTIF($K$22:$K$60,O$14)</f>
        <v>6</v>
      </c>
      <c r="P15" s="42">
        <f>COUNTIF($K$22:$K$60,P$14)</f>
        <v>8</v>
      </c>
      <c r="Q15" s="42">
        <f>COUNTIF($K$22:$K$60,Q$14)</f>
        <v>0</v>
      </c>
      <c r="R15" s="43"/>
    </row>
    <row r="16" spans="2:19" ht="20.100000000000001" customHeight="1" x14ac:dyDescent="0.25">
      <c r="B16" s="90" t="s">
        <v>178</v>
      </c>
      <c r="C16" s="88"/>
      <c r="D16" s="88"/>
      <c r="E16" s="89"/>
      <c r="F16" s="35"/>
      <c r="G16" s="149"/>
      <c r="H16" s="149"/>
      <c r="I16" s="149"/>
      <c r="J16" s="44" t="str">
        <f>IF(J15="","",IF(J15&lt;4.001,"LOW",IF(J15&lt;12.001,"MEDIUM","HIGH")))</f>
        <v>HIGH</v>
      </c>
      <c r="L16" s="41" t="s">
        <v>172</v>
      </c>
      <c r="M16" s="45">
        <f>COUNTIF($L$22:$L$60,M$14)</f>
        <v>2</v>
      </c>
      <c r="N16" s="45">
        <f>COUNTIF($L$22:$L$60,N$14)</f>
        <v>1</v>
      </c>
      <c r="O16" s="45">
        <f>COUNTIF($L$22:$L$60,O$14)</f>
        <v>0</v>
      </c>
      <c r="P16" s="45">
        <f>COUNTIF($L$22:$L$60,P$14)</f>
        <v>9</v>
      </c>
      <c r="Q16" s="45">
        <f>COUNTIF($L$22:$L$60,Q$14)</f>
        <v>4</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43"/>
      <c r="M20" s="146" t="s">
        <v>191</v>
      </c>
      <c r="N20" s="151"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9" t="s">
        <v>200</v>
      </c>
      <c r="M21" s="147"/>
      <c r="N21" s="152"/>
      <c r="O21" s="152"/>
      <c r="P21" s="152"/>
      <c r="Q21" s="150"/>
      <c r="R21" s="144"/>
      <c r="S21" s="150"/>
      <c r="T21" s="154"/>
      <c r="U21" s="154"/>
    </row>
    <row r="22" spans="2:21" s="53" customFormat="1" ht="48" x14ac:dyDescent="0.25">
      <c r="B22" s="49" t="s">
        <v>201</v>
      </c>
      <c r="C22" s="14" t="s">
        <v>202</v>
      </c>
      <c r="D22" s="14" t="s">
        <v>203</v>
      </c>
      <c r="E22" s="157" t="s">
        <v>204</v>
      </c>
      <c r="F22" s="158"/>
      <c r="G22" s="50" t="s">
        <v>166</v>
      </c>
      <c r="H22" s="16" t="s">
        <v>167</v>
      </c>
      <c r="I22" s="113" t="str">
        <f>IF(T22="","",IF(T22&lt;4.001,"LOW",IF(T22&lt;12.001,"MEDIUM","HIGH")))</f>
        <v>MEDIUM</v>
      </c>
      <c r="J22" s="49" t="s">
        <v>205</v>
      </c>
      <c r="K22" s="50" t="s">
        <v>166</v>
      </c>
      <c r="L22" s="50" t="s">
        <v>167</v>
      </c>
      <c r="M22" s="113" t="str">
        <f>IF(U22="","",IF(U22&lt;4.001,"LOW",IF(U22&lt;12.001,"MEDIUM","HIGH")))</f>
        <v>MEDIUM</v>
      </c>
      <c r="N22" s="50" t="s">
        <v>206</v>
      </c>
      <c r="O22" s="50" t="s">
        <v>207</v>
      </c>
      <c r="P22" s="16" t="s">
        <v>208</v>
      </c>
      <c r="Q22" s="163" t="s">
        <v>548</v>
      </c>
      <c r="R22" s="164"/>
      <c r="S22" s="103" t="s">
        <v>209</v>
      </c>
      <c r="T22" s="52">
        <f>IFERROR(LEFT(G22,1)*LEFT(H22,1),"")</f>
        <v>12</v>
      </c>
      <c r="U22" s="52">
        <f>IFERROR(LEFT(K22,1)*LEFT(L22,1),"")</f>
        <v>12</v>
      </c>
    </row>
    <row r="23" spans="2:21" s="53" customFormat="1" ht="60" x14ac:dyDescent="0.25">
      <c r="B23" s="125" t="s">
        <v>210</v>
      </c>
      <c r="C23" s="15" t="s">
        <v>202</v>
      </c>
      <c r="D23" s="14" t="s">
        <v>203</v>
      </c>
      <c r="E23" s="159" t="s">
        <v>211</v>
      </c>
      <c r="F23" s="160"/>
      <c r="G23" s="17" t="s">
        <v>166</v>
      </c>
      <c r="H23" s="122" t="s">
        <v>167</v>
      </c>
      <c r="I23" s="113" t="str">
        <f t="shared" ref="I23:I60" si="0">IF(T23="","",IF(T23&lt;4.001,"LOW",IF(T23&lt;12.001,"MEDIUM","HIGH")))</f>
        <v>MEDIUM</v>
      </c>
      <c r="J23" s="125" t="s">
        <v>212</v>
      </c>
      <c r="K23" s="17" t="s">
        <v>166</v>
      </c>
      <c r="L23" s="17" t="s">
        <v>167</v>
      </c>
      <c r="M23" s="113" t="str">
        <f t="shared" ref="M23:M60" si="1">IF(U23="","",IF(U23&lt;4.001,"LOW",IF(U23&lt;12.001,"MEDIUM","HIGH")))</f>
        <v>MEDIUM</v>
      </c>
      <c r="N23" s="50" t="s">
        <v>206</v>
      </c>
      <c r="O23" s="50" t="s">
        <v>213</v>
      </c>
      <c r="P23" s="122" t="s">
        <v>214</v>
      </c>
      <c r="Q23" s="161" t="s">
        <v>547</v>
      </c>
      <c r="R23" s="162"/>
      <c r="S23" s="103" t="s">
        <v>209</v>
      </c>
      <c r="T23" s="52">
        <f t="shared" ref="T23:T59" si="2">IFERROR(LEFT(G23,1)*LEFT(H23,1),"")</f>
        <v>12</v>
      </c>
      <c r="U23" s="52">
        <f t="shared" ref="U23:U59" si="3">IFERROR(LEFT(K23,1)*LEFT(L23,1),"")</f>
        <v>12</v>
      </c>
    </row>
    <row r="24" spans="2:21" s="53" customFormat="1" ht="84" x14ac:dyDescent="0.25">
      <c r="B24" s="125" t="s">
        <v>215</v>
      </c>
      <c r="C24" s="15" t="s">
        <v>202</v>
      </c>
      <c r="D24" s="14" t="s">
        <v>203</v>
      </c>
      <c r="E24" s="159" t="s">
        <v>216</v>
      </c>
      <c r="F24" s="160"/>
      <c r="G24" s="17" t="s">
        <v>167</v>
      </c>
      <c r="H24" s="122" t="s">
        <v>168</v>
      </c>
      <c r="I24" s="113" t="str">
        <f t="shared" si="0"/>
        <v>HIGH</v>
      </c>
      <c r="J24" s="125" t="s">
        <v>217</v>
      </c>
      <c r="K24" s="17" t="s">
        <v>167</v>
      </c>
      <c r="L24" s="17" t="s">
        <v>168</v>
      </c>
      <c r="M24" s="113" t="str">
        <f t="shared" si="1"/>
        <v>HIGH</v>
      </c>
      <c r="N24" s="50" t="s">
        <v>206</v>
      </c>
      <c r="O24" s="50" t="s">
        <v>207</v>
      </c>
      <c r="P24" s="122" t="s">
        <v>208</v>
      </c>
      <c r="Q24" s="161" t="s">
        <v>549</v>
      </c>
      <c r="R24" s="162"/>
      <c r="S24" s="103" t="s">
        <v>209</v>
      </c>
      <c r="T24" s="52">
        <f t="shared" si="2"/>
        <v>20</v>
      </c>
      <c r="U24" s="52">
        <f t="shared" si="3"/>
        <v>20</v>
      </c>
    </row>
    <row r="25" spans="2:21" s="53" customFormat="1" ht="72" x14ac:dyDescent="0.25">
      <c r="B25" s="125" t="s">
        <v>218</v>
      </c>
      <c r="C25" s="15" t="s">
        <v>202</v>
      </c>
      <c r="D25" s="14" t="s">
        <v>203</v>
      </c>
      <c r="E25" s="159" t="s">
        <v>219</v>
      </c>
      <c r="F25" s="160"/>
      <c r="G25" s="17" t="s">
        <v>166</v>
      </c>
      <c r="H25" s="122" t="s">
        <v>167</v>
      </c>
      <c r="I25" s="113" t="str">
        <f t="shared" si="0"/>
        <v>MEDIUM</v>
      </c>
      <c r="J25" s="125" t="s">
        <v>220</v>
      </c>
      <c r="K25" s="17" t="s">
        <v>166</v>
      </c>
      <c r="L25" s="17" t="s">
        <v>167</v>
      </c>
      <c r="M25" s="113" t="str">
        <f t="shared" si="1"/>
        <v>MEDIUM</v>
      </c>
      <c r="N25" s="50" t="s">
        <v>206</v>
      </c>
      <c r="O25" s="50" t="s">
        <v>207</v>
      </c>
      <c r="P25" s="122" t="s">
        <v>214</v>
      </c>
      <c r="Q25" s="161" t="s">
        <v>550</v>
      </c>
      <c r="R25" s="162"/>
      <c r="S25" s="103" t="s">
        <v>209</v>
      </c>
      <c r="T25" s="52">
        <f t="shared" si="2"/>
        <v>12</v>
      </c>
      <c r="U25" s="52">
        <f t="shared" si="3"/>
        <v>12</v>
      </c>
    </row>
    <row r="26" spans="2:21" s="53" customFormat="1" ht="48" x14ac:dyDescent="0.25">
      <c r="B26" s="125" t="s">
        <v>222</v>
      </c>
      <c r="C26" s="15" t="s">
        <v>223</v>
      </c>
      <c r="D26" s="14" t="s">
        <v>203</v>
      </c>
      <c r="E26" s="159" t="s">
        <v>224</v>
      </c>
      <c r="F26" s="160"/>
      <c r="G26" s="17" t="s">
        <v>165</v>
      </c>
      <c r="H26" s="122" t="s">
        <v>165</v>
      </c>
      <c r="I26" s="113" t="str">
        <f t="shared" si="0"/>
        <v>LOW</v>
      </c>
      <c r="J26" s="125" t="s">
        <v>225</v>
      </c>
      <c r="K26" s="17" t="s">
        <v>164</v>
      </c>
      <c r="L26" s="17" t="s">
        <v>164</v>
      </c>
      <c r="M26" s="113" t="str">
        <f t="shared" si="1"/>
        <v>LOW</v>
      </c>
      <c r="N26" s="50" t="s">
        <v>206</v>
      </c>
      <c r="O26" s="50" t="s">
        <v>207</v>
      </c>
      <c r="P26" s="122" t="s">
        <v>221</v>
      </c>
      <c r="Q26" s="161" t="s">
        <v>226</v>
      </c>
      <c r="R26" s="162"/>
      <c r="S26" s="103" t="s">
        <v>209</v>
      </c>
      <c r="T26" s="52">
        <f t="shared" si="2"/>
        <v>4</v>
      </c>
      <c r="U26" s="52">
        <f t="shared" si="3"/>
        <v>1</v>
      </c>
    </row>
    <row r="27" spans="2:21" s="53" customFormat="1" ht="48" x14ac:dyDescent="0.25">
      <c r="B27" s="125" t="s">
        <v>227</v>
      </c>
      <c r="C27" s="15" t="s">
        <v>223</v>
      </c>
      <c r="D27" s="14" t="s">
        <v>203</v>
      </c>
      <c r="E27" s="159" t="s">
        <v>228</v>
      </c>
      <c r="F27" s="160"/>
      <c r="G27" s="17" t="s">
        <v>164</v>
      </c>
      <c r="H27" s="122" t="s">
        <v>164</v>
      </c>
      <c r="I27" s="113" t="str">
        <f t="shared" si="0"/>
        <v>LOW</v>
      </c>
      <c r="J27" s="125" t="s">
        <v>229</v>
      </c>
      <c r="K27" s="17" t="s">
        <v>164</v>
      </c>
      <c r="L27" s="17" t="s">
        <v>164</v>
      </c>
      <c r="M27" s="113" t="str">
        <f t="shared" si="1"/>
        <v>LOW</v>
      </c>
      <c r="N27" s="17" t="s">
        <v>230</v>
      </c>
      <c r="O27" s="17" t="s">
        <v>207</v>
      </c>
      <c r="P27" s="122" t="s">
        <v>221</v>
      </c>
      <c r="Q27" s="161"/>
      <c r="R27" s="162"/>
      <c r="S27" s="103" t="s">
        <v>209</v>
      </c>
      <c r="T27" s="52">
        <f t="shared" si="2"/>
        <v>1</v>
      </c>
      <c r="U27" s="52">
        <f t="shared" si="3"/>
        <v>1</v>
      </c>
    </row>
    <row r="28" spans="2:21" s="53" customFormat="1" ht="108" x14ac:dyDescent="0.25">
      <c r="B28" s="125" t="s">
        <v>231</v>
      </c>
      <c r="C28" s="15" t="s">
        <v>202</v>
      </c>
      <c r="D28" s="14" t="s">
        <v>203</v>
      </c>
      <c r="E28" s="159" t="s">
        <v>232</v>
      </c>
      <c r="F28" s="160"/>
      <c r="G28" s="17" t="s">
        <v>167</v>
      </c>
      <c r="H28" s="122" t="s">
        <v>167</v>
      </c>
      <c r="I28" s="113" t="str">
        <f t="shared" si="0"/>
        <v>HIGH</v>
      </c>
      <c r="J28" s="125" t="s">
        <v>233</v>
      </c>
      <c r="K28" s="17" t="s">
        <v>167</v>
      </c>
      <c r="L28" s="17" t="s">
        <v>168</v>
      </c>
      <c r="M28" s="113" t="str">
        <f t="shared" si="1"/>
        <v>HIGH</v>
      </c>
      <c r="N28" s="17" t="s">
        <v>234</v>
      </c>
      <c r="O28" s="17" t="s">
        <v>207</v>
      </c>
      <c r="P28" s="122" t="s">
        <v>214</v>
      </c>
      <c r="Q28" s="161" t="s">
        <v>551</v>
      </c>
      <c r="R28" s="162"/>
      <c r="S28" s="103" t="s">
        <v>209</v>
      </c>
      <c r="T28" s="52">
        <f t="shared" si="2"/>
        <v>16</v>
      </c>
      <c r="U28" s="52">
        <f t="shared" si="3"/>
        <v>20</v>
      </c>
    </row>
    <row r="29" spans="2:21" s="53" customFormat="1" ht="48" x14ac:dyDescent="0.25">
      <c r="B29" s="125" t="s">
        <v>235</v>
      </c>
      <c r="C29" s="15" t="s">
        <v>202</v>
      </c>
      <c r="D29" s="14" t="s">
        <v>203</v>
      </c>
      <c r="E29" s="159" t="s">
        <v>236</v>
      </c>
      <c r="F29" s="160"/>
      <c r="G29" s="17" t="s">
        <v>167</v>
      </c>
      <c r="H29" s="122" t="s">
        <v>167</v>
      </c>
      <c r="I29" s="113" t="str">
        <f t="shared" si="0"/>
        <v>HIGH</v>
      </c>
      <c r="J29" s="125" t="s">
        <v>237</v>
      </c>
      <c r="K29" s="17" t="s">
        <v>167</v>
      </c>
      <c r="L29" s="17" t="s">
        <v>167</v>
      </c>
      <c r="M29" s="113" t="str">
        <f t="shared" si="1"/>
        <v>HIGH</v>
      </c>
      <c r="N29" s="17" t="s">
        <v>206</v>
      </c>
      <c r="O29" s="17" t="s">
        <v>238</v>
      </c>
      <c r="P29" s="122" t="s">
        <v>214</v>
      </c>
      <c r="Q29" s="161" t="s">
        <v>552</v>
      </c>
      <c r="R29" s="162"/>
      <c r="S29" s="103" t="s">
        <v>209</v>
      </c>
      <c r="T29" s="52">
        <f t="shared" si="2"/>
        <v>16</v>
      </c>
      <c r="U29" s="52">
        <f t="shared" si="3"/>
        <v>16</v>
      </c>
    </row>
    <row r="30" spans="2:21" s="53" customFormat="1" ht="48" x14ac:dyDescent="0.25">
      <c r="B30" s="125" t="s">
        <v>239</v>
      </c>
      <c r="C30" s="53" t="s">
        <v>202</v>
      </c>
      <c r="D30" s="14" t="s">
        <v>203</v>
      </c>
      <c r="E30" s="159" t="s">
        <v>240</v>
      </c>
      <c r="F30" s="160"/>
      <c r="G30" s="17" t="s">
        <v>165</v>
      </c>
      <c r="H30" s="122" t="s">
        <v>165</v>
      </c>
      <c r="I30" s="113" t="str">
        <f t="shared" si="0"/>
        <v>LOW</v>
      </c>
      <c r="J30" s="125" t="s">
        <v>241</v>
      </c>
      <c r="K30" s="17" t="s">
        <v>167</v>
      </c>
      <c r="L30" s="17" t="s">
        <v>167</v>
      </c>
      <c r="M30" s="113" t="str">
        <f t="shared" si="1"/>
        <v>HIGH</v>
      </c>
      <c r="N30" s="17" t="s">
        <v>206</v>
      </c>
      <c r="O30" s="17" t="s">
        <v>207</v>
      </c>
      <c r="P30" s="122" t="s">
        <v>214</v>
      </c>
      <c r="Q30" s="161" t="s">
        <v>242</v>
      </c>
      <c r="R30" s="162"/>
      <c r="S30" s="103" t="s">
        <v>209</v>
      </c>
      <c r="T30" s="52">
        <f t="shared" si="2"/>
        <v>4</v>
      </c>
      <c r="U30" s="52">
        <f t="shared" si="3"/>
        <v>16</v>
      </c>
    </row>
    <row r="31" spans="2:21" s="53" customFormat="1" ht="72" x14ac:dyDescent="0.25">
      <c r="B31" s="125" t="s">
        <v>243</v>
      </c>
      <c r="C31" s="15" t="s">
        <v>202</v>
      </c>
      <c r="D31" s="14" t="s">
        <v>203</v>
      </c>
      <c r="E31" s="159" t="s">
        <v>240</v>
      </c>
      <c r="F31" s="160"/>
      <c r="G31" s="17" t="s">
        <v>165</v>
      </c>
      <c r="H31" s="122" t="s">
        <v>165</v>
      </c>
      <c r="I31" s="113" t="str">
        <f t="shared" si="0"/>
        <v>LOW</v>
      </c>
      <c r="J31" s="125" t="s">
        <v>244</v>
      </c>
      <c r="K31" s="17" t="s">
        <v>167</v>
      </c>
      <c r="L31" s="17" t="s">
        <v>167</v>
      </c>
      <c r="M31" s="113" t="str">
        <f t="shared" si="1"/>
        <v>HIGH</v>
      </c>
      <c r="N31" s="17" t="s">
        <v>245</v>
      </c>
      <c r="O31" s="17" t="s">
        <v>207</v>
      </c>
      <c r="P31" s="122" t="s">
        <v>214</v>
      </c>
      <c r="Q31" s="161" t="s">
        <v>553</v>
      </c>
      <c r="R31" s="162"/>
      <c r="S31" s="103" t="s">
        <v>209</v>
      </c>
      <c r="T31" s="52">
        <f t="shared" si="2"/>
        <v>4</v>
      </c>
      <c r="U31" s="52">
        <f t="shared" si="3"/>
        <v>16</v>
      </c>
    </row>
    <row r="32" spans="2:21" s="53" customFormat="1" ht="72" x14ac:dyDescent="0.25">
      <c r="B32" s="125" t="s">
        <v>246</v>
      </c>
      <c r="C32" s="15" t="s">
        <v>202</v>
      </c>
      <c r="D32" s="14" t="s">
        <v>203</v>
      </c>
      <c r="E32" s="159" t="s">
        <v>247</v>
      </c>
      <c r="F32" s="160"/>
      <c r="G32" s="17" t="s">
        <v>166</v>
      </c>
      <c r="H32" s="122" t="s">
        <v>167</v>
      </c>
      <c r="I32" s="113" t="str">
        <f t="shared" si="0"/>
        <v>MEDIUM</v>
      </c>
      <c r="J32" s="125" t="s">
        <v>248</v>
      </c>
      <c r="K32" s="17" t="s">
        <v>167</v>
      </c>
      <c r="L32" s="17" t="s">
        <v>168</v>
      </c>
      <c r="M32" s="113" t="str">
        <f t="shared" si="1"/>
        <v>HIGH</v>
      </c>
      <c r="N32" s="17" t="s">
        <v>249</v>
      </c>
      <c r="O32" s="17" t="s">
        <v>207</v>
      </c>
      <c r="P32" s="122" t="s">
        <v>214</v>
      </c>
      <c r="Q32" s="161" t="s">
        <v>554</v>
      </c>
      <c r="R32" s="162"/>
      <c r="S32" s="103" t="s">
        <v>209</v>
      </c>
      <c r="T32" s="52">
        <f t="shared" si="2"/>
        <v>12</v>
      </c>
      <c r="U32" s="52">
        <f t="shared" si="3"/>
        <v>20</v>
      </c>
    </row>
    <row r="33" spans="2:21" s="53" customFormat="1" ht="48" x14ac:dyDescent="0.25">
      <c r="B33" s="125" t="s">
        <v>250</v>
      </c>
      <c r="C33" s="15" t="s">
        <v>202</v>
      </c>
      <c r="D33" s="14" t="s">
        <v>203</v>
      </c>
      <c r="E33" s="159" t="s">
        <v>251</v>
      </c>
      <c r="F33" s="160"/>
      <c r="G33" s="17" t="s">
        <v>166</v>
      </c>
      <c r="H33" s="122" t="s">
        <v>166</v>
      </c>
      <c r="I33" s="113" t="str">
        <f t="shared" si="0"/>
        <v>MEDIUM</v>
      </c>
      <c r="J33" s="125" t="s">
        <v>252</v>
      </c>
      <c r="K33" s="17" t="s">
        <v>167</v>
      </c>
      <c r="L33" s="17" t="s">
        <v>167</v>
      </c>
      <c r="M33" s="113" t="str">
        <f t="shared" si="1"/>
        <v>HIGH</v>
      </c>
      <c r="N33" s="17" t="s">
        <v>206</v>
      </c>
      <c r="O33" s="17" t="s">
        <v>207</v>
      </c>
      <c r="P33" s="122" t="s">
        <v>214</v>
      </c>
      <c r="Q33" s="161" t="s">
        <v>555</v>
      </c>
      <c r="R33" s="162"/>
      <c r="S33" s="103" t="s">
        <v>209</v>
      </c>
      <c r="T33" s="52">
        <f t="shared" si="2"/>
        <v>9</v>
      </c>
      <c r="U33" s="52">
        <f t="shared" si="3"/>
        <v>16</v>
      </c>
    </row>
    <row r="34" spans="2:21" s="53" customFormat="1" ht="60" x14ac:dyDescent="0.25">
      <c r="B34" s="125" t="s">
        <v>253</v>
      </c>
      <c r="C34" s="15" t="s">
        <v>202</v>
      </c>
      <c r="D34" s="14" t="s">
        <v>203</v>
      </c>
      <c r="E34" s="161" t="s">
        <v>254</v>
      </c>
      <c r="F34" s="162"/>
      <c r="G34" s="17" t="s">
        <v>166</v>
      </c>
      <c r="H34" s="122" t="s">
        <v>165</v>
      </c>
      <c r="I34" s="113" t="str">
        <f t="shared" si="0"/>
        <v>MEDIUM</v>
      </c>
      <c r="J34" s="125" t="s">
        <v>255</v>
      </c>
      <c r="K34" s="17" t="s">
        <v>166</v>
      </c>
      <c r="L34" s="17" t="s">
        <v>165</v>
      </c>
      <c r="M34" s="113" t="str">
        <f t="shared" si="1"/>
        <v>MEDIUM</v>
      </c>
      <c r="N34" s="17" t="s">
        <v>206</v>
      </c>
      <c r="O34" s="17" t="s">
        <v>238</v>
      </c>
      <c r="P34" s="122" t="s">
        <v>214</v>
      </c>
      <c r="Q34" s="161" t="s">
        <v>256</v>
      </c>
      <c r="R34" s="162"/>
      <c r="S34" s="103" t="s">
        <v>209</v>
      </c>
      <c r="T34" s="52">
        <f t="shared" si="2"/>
        <v>6</v>
      </c>
      <c r="U34" s="52">
        <f t="shared" si="3"/>
        <v>6</v>
      </c>
    </row>
    <row r="35" spans="2:21" s="53" customFormat="1" ht="60" x14ac:dyDescent="0.25">
      <c r="B35" s="125" t="s">
        <v>257</v>
      </c>
      <c r="C35" s="15" t="s">
        <v>202</v>
      </c>
      <c r="D35" s="14" t="s">
        <v>203</v>
      </c>
      <c r="E35" s="159" t="s">
        <v>258</v>
      </c>
      <c r="F35" s="160"/>
      <c r="G35" s="17" t="s">
        <v>167</v>
      </c>
      <c r="H35" s="122" t="s">
        <v>168</v>
      </c>
      <c r="I35" s="113" t="str">
        <f t="shared" si="0"/>
        <v>HIGH</v>
      </c>
      <c r="J35" s="125" t="s">
        <v>259</v>
      </c>
      <c r="K35" s="17" t="s">
        <v>167</v>
      </c>
      <c r="L35" s="17" t="s">
        <v>168</v>
      </c>
      <c r="M35" s="113" t="str">
        <f t="shared" si="1"/>
        <v>HIGH</v>
      </c>
      <c r="N35" s="17" t="s">
        <v>206</v>
      </c>
      <c r="O35" s="17" t="s">
        <v>207</v>
      </c>
      <c r="P35" s="122" t="s">
        <v>214</v>
      </c>
      <c r="Q35" s="161" t="s">
        <v>556</v>
      </c>
      <c r="R35" s="162"/>
      <c r="S35" s="103" t="s">
        <v>209</v>
      </c>
      <c r="T35" s="52">
        <f t="shared" si="2"/>
        <v>20</v>
      </c>
      <c r="U35" s="52">
        <f t="shared" si="3"/>
        <v>20</v>
      </c>
    </row>
    <row r="36" spans="2:21" s="53" customFormat="1" ht="24" x14ac:dyDescent="0.25">
      <c r="B36" s="125" t="s">
        <v>260</v>
      </c>
      <c r="C36" s="15" t="s">
        <v>223</v>
      </c>
      <c r="D36" s="15"/>
      <c r="E36" s="159"/>
      <c r="F36" s="160"/>
      <c r="G36" s="17"/>
      <c r="H36" s="122"/>
      <c r="I36" s="113" t="str">
        <f t="shared" si="0"/>
        <v/>
      </c>
      <c r="J36" s="125" t="s">
        <v>261</v>
      </c>
      <c r="K36" s="17"/>
      <c r="L36" s="17"/>
      <c r="M36" s="113" t="str">
        <f t="shared" si="1"/>
        <v/>
      </c>
      <c r="N36" s="17"/>
      <c r="O36" s="17"/>
      <c r="P36" s="122"/>
      <c r="Q36" s="161"/>
      <c r="R36" s="162"/>
      <c r="S36" s="124"/>
      <c r="T36" s="52" t="str">
        <f t="shared" si="2"/>
        <v/>
      </c>
      <c r="U36" s="52" t="str">
        <f t="shared" si="3"/>
        <v/>
      </c>
    </row>
    <row r="37" spans="2:21" s="53" customFormat="1" ht="24" x14ac:dyDescent="0.25">
      <c r="B37" s="125" t="s">
        <v>262</v>
      </c>
      <c r="C37" s="15" t="s">
        <v>223</v>
      </c>
      <c r="D37" s="15"/>
      <c r="E37" s="159"/>
      <c r="F37" s="160"/>
      <c r="G37" s="17"/>
      <c r="H37" s="122"/>
      <c r="I37" s="113" t="str">
        <f t="shared" si="0"/>
        <v/>
      </c>
      <c r="J37" s="125" t="s">
        <v>263</v>
      </c>
      <c r="K37" s="17"/>
      <c r="L37" s="17"/>
      <c r="M37" s="113" t="str">
        <f t="shared" si="1"/>
        <v/>
      </c>
      <c r="N37" s="17"/>
      <c r="O37" s="17"/>
      <c r="P37" s="122"/>
      <c r="Q37" s="161"/>
      <c r="R37" s="162"/>
      <c r="S37" s="124"/>
      <c r="T37" s="52" t="str">
        <f t="shared" si="2"/>
        <v/>
      </c>
      <c r="U37" s="52" t="str">
        <f t="shared" si="3"/>
        <v/>
      </c>
    </row>
    <row r="38" spans="2:21" s="53" customFormat="1" ht="108" x14ac:dyDescent="0.25">
      <c r="B38" s="125" t="s">
        <v>264</v>
      </c>
      <c r="C38" s="15" t="s">
        <v>202</v>
      </c>
      <c r="D38" s="14" t="s">
        <v>203</v>
      </c>
      <c r="E38" s="159" t="s">
        <v>265</v>
      </c>
      <c r="F38" s="160"/>
      <c r="G38" s="17" t="s">
        <v>166</v>
      </c>
      <c r="H38" s="122" t="s">
        <v>167</v>
      </c>
      <c r="I38" s="113" t="str">
        <f t="shared" si="0"/>
        <v>MEDIUM</v>
      </c>
      <c r="J38" s="125" t="s">
        <v>266</v>
      </c>
      <c r="K38" s="17" t="s">
        <v>166</v>
      </c>
      <c r="L38" s="17" t="s">
        <v>167</v>
      </c>
      <c r="M38" s="113" t="str">
        <f t="shared" si="1"/>
        <v>MEDIUM</v>
      </c>
      <c r="N38" s="17" t="s">
        <v>230</v>
      </c>
      <c r="O38" s="17" t="s">
        <v>238</v>
      </c>
      <c r="P38" s="122" t="s">
        <v>214</v>
      </c>
      <c r="Q38" s="161" t="s">
        <v>557</v>
      </c>
      <c r="R38" s="162"/>
      <c r="S38" s="103" t="s">
        <v>209</v>
      </c>
      <c r="T38" s="52">
        <f t="shared" si="2"/>
        <v>12</v>
      </c>
      <c r="U38" s="52">
        <f t="shared" si="3"/>
        <v>12</v>
      </c>
    </row>
    <row r="39" spans="2:21" s="53" customFormat="1" ht="60" x14ac:dyDescent="0.25">
      <c r="B39" s="125" t="s">
        <v>267</v>
      </c>
      <c r="C39" s="15" t="s">
        <v>202</v>
      </c>
      <c r="D39" s="14" t="s">
        <v>203</v>
      </c>
      <c r="E39" s="159" t="s">
        <v>268</v>
      </c>
      <c r="F39" s="160"/>
      <c r="G39" s="17" t="s">
        <v>166</v>
      </c>
      <c r="H39" s="122" t="s">
        <v>167</v>
      </c>
      <c r="I39" s="113" t="str">
        <f t="shared" si="0"/>
        <v>MEDIUM</v>
      </c>
      <c r="J39" s="125" t="s">
        <v>269</v>
      </c>
      <c r="K39" s="17" t="s">
        <v>166</v>
      </c>
      <c r="L39" s="17" t="s">
        <v>167</v>
      </c>
      <c r="M39" s="113" t="str">
        <f t="shared" si="1"/>
        <v>MEDIUM</v>
      </c>
      <c r="N39" s="17" t="s">
        <v>206</v>
      </c>
      <c r="O39" s="17" t="s">
        <v>238</v>
      </c>
      <c r="P39" s="122" t="s">
        <v>214</v>
      </c>
      <c r="Q39" s="124" t="s">
        <v>270</v>
      </c>
      <c r="R39" s="125"/>
      <c r="S39" s="103" t="s">
        <v>209</v>
      </c>
      <c r="T39" s="52">
        <f t="shared" si="2"/>
        <v>12</v>
      </c>
      <c r="U39" s="52">
        <f t="shared" si="3"/>
        <v>12</v>
      </c>
    </row>
    <row r="40" spans="2:21" s="53" customFormat="1" x14ac:dyDescent="0.25">
      <c r="B40" s="125"/>
      <c r="C40" s="15"/>
      <c r="D40" s="15"/>
      <c r="E40" s="159"/>
      <c r="F40" s="160"/>
      <c r="G40" s="17"/>
      <c r="H40" s="122"/>
      <c r="I40" s="113" t="str">
        <f t="shared" si="0"/>
        <v/>
      </c>
      <c r="J40" s="125"/>
      <c r="K40" s="17"/>
      <c r="L40" s="17"/>
      <c r="M40" s="113" t="str">
        <f t="shared" si="1"/>
        <v/>
      </c>
      <c r="N40" s="17"/>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7"/>
      <c r="M41" s="113" t="str">
        <f t="shared" si="1"/>
        <v/>
      </c>
      <c r="N41" s="17"/>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7"/>
      <c r="M42" s="113" t="str">
        <f t="shared" si="1"/>
        <v/>
      </c>
      <c r="N42" s="17"/>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7"/>
      <c r="M43" s="113" t="str">
        <f t="shared" si="1"/>
        <v/>
      </c>
      <c r="N43" s="17"/>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7"/>
      <c r="M44" s="113" t="str">
        <f t="shared" si="1"/>
        <v/>
      </c>
      <c r="N44" s="17"/>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7"/>
      <c r="M45" s="113" t="str">
        <f t="shared" si="1"/>
        <v/>
      </c>
      <c r="N45" s="17"/>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7"/>
      <c r="M46" s="113" t="str">
        <f t="shared" si="1"/>
        <v/>
      </c>
      <c r="N46" s="17"/>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7"/>
      <c r="M47" s="113" t="str">
        <f t="shared" si="1"/>
        <v/>
      </c>
      <c r="N47" s="17"/>
      <c r="O47" s="17"/>
      <c r="P47" s="122"/>
      <c r="Q47" s="124"/>
      <c r="R47" s="125"/>
      <c r="S47" s="124"/>
      <c r="T47" s="52" t="str">
        <f t="shared" si="2"/>
        <v/>
      </c>
      <c r="U47" s="52" t="str">
        <f t="shared" si="3"/>
        <v/>
      </c>
    </row>
    <row r="48" spans="2:21" s="53" customFormat="1" x14ac:dyDescent="0.25">
      <c r="B48" s="125"/>
      <c r="C48" s="15"/>
      <c r="D48" s="15"/>
      <c r="E48" s="159"/>
      <c r="F48" s="160"/>
      <c r="G48" s="17"/>
      <c r="H48" s="122"/>
      <c r="I48" s="113" t="str">
        <f t="shared" si="0"/>
        <v/>
      </c>
      <c r="J48" s="125"/>
      <c r="K48" s="17"/>
      <c r="L48" s="17"/>
      <c r="M48" s="113" t="str">
        <f t="shared" si="1"/>
        <v/>
      </c>
      <c r="N48" s="17"/>
      <c r="O48" s="17"/>
      <c r="P48" s="122"/>
      <c r="Q48" s="124"/>
      <c r="R48" s="125"/>
      <c r="S48" s="124"/>
      <c r="T48" s="52" t="str">
        <f t="shared" si="2"/>
        <v/>
      </c>
      <c r="U48" s="52" t="str">
        <f t="shared" si="3"/>
        <v/>
      </c>
    </row>
    <row r="49" spans="2:21" s="53" customFormat="1" x14ac:dyDescent="0.25">
      <c r="B49" s="125"/>
      <c r="C49" s="15"/>
      <c r="D49" s="15"/>
      <c r="E49" s="159"/>
      <c r="F49" s="160"/>
      <c r="G49" s="17"/>
      <c r="H49" s="122"/>
      <c r="I49" s="113" t="str">
        <f t="shared" si="0"/>
        <v/>
      </c>
      <c r="J49" s="125"/>
      <c r="K49" s="17"/>
      <c r="L49" s="17"/>
      <c r="M49" s="113" t="str">
        <f t="shared" si="1"/>
        <v/>
      </c>
      <c r="N49" s="17"/>
      <c r="O49" s="17"/>
      <c r="P49" s="122"/>
      <c r="Q49" s="124"/>
      <c r="R49" s="125"/>
      <c r="S49" s="124"/>
      <c r="T49" s="52" t="str">
        <f t="shared" si="2"/>
        <v/>
      </c>
      <c r="U49" s="52" t="str">
        <f t="shared" si="3"/>
        <v/>
      </c>
    </row>
    <row r="50" spans="2:21" s="53" customFormat="1" x14ac:dyDescent="0.25">
      <c r="B50" s="125"/>
      <c r="C50" s="15"/>
      <c r="D50" s="15"/>
      <c r="E50" s="159"/>
      <c r="F50" s="160"/>
      <c r="G50" s="17"/>
      <c r="H50" s="122"/>
      <c r="I50" s="113" t="str">
        <f t="shared" si="0"/>
        <v/>
      </c>
      <c r="J50" s="125"/>
      <c r="K50" s="17"/>
      <c r="L50" s="17"/>
      <c r="M50" s="113" t="str">
        <f t="shared" si="1"/>
        <v/>
      </c>
      <c r="N50" s="17"/>
      <c r="O50" s="17"/>
      <c r="P50" s="122"/>
      <c r="Q50" s="124"/>
      <c r="R50" s="125"/>
      <c r="S50" s="124"/>
      <c r="T50" s="52" t="str">
        <f t="shared" si="2"/>
        <v/>
      </c>
      <c r="U50" s="52" t="str">
        <f t="shared" si="3"/>
        <v/>
      </c>
    </row>
    <row r="51" spans="2:21" s="53" customFormat="1" x14ac:dyDescent="0.25">
      <c r="B51" s="125"/>
      <c r="C51" s="15"/>
      <c r="D51" s="15"/>
      <c r="E51" s="159"/>
      <c r="F51" s="160"/>
      <c r="G51" s="17"/>
      <c r="H51" s="122"/>
      <c r="I51" s="113" t="str">
        <f t="shared" si="0"/>
        <v/>
      </c>
      <c r="J51" s="125"/>
      <c r="K51" s="17"/>
      <c r="L51" s="17"/>
      <c r="M51" s="113" t="str">
        <f t="shared" si="1"/>
        <v/>
      </c>
      <c r="N51" s="17"/>
      <c r="O51" s="17"/>
      <c r="P51" s="122"/>
      <c r="Q51" s="124"/>
      <c r="R51" s="125"/>
      <c r="S51" s="124"/>
      <c r="T51" s="52" t="str">
        <f t="shared" si="2"/>
        <v/>
      </c>
      <c r="U51" s="52" t="str">
        <f t="shared" si="3"/>
        <v/>
      </c>
    </row>
    <row r="52" spans="2:21" s="53" customFormat="1" x14ac:dyDescent="0.25">
      <c r="B52" s="125"/>
      <c r="C52" s="15"/>
      <c r="D52" s="15"/>
      <c r="E52" s="159"/>
      <c r="F52" s="160"/>
      <c r="G52" s="17"/>
      <c r="H52" s="122"/>
      <c r="I52" s="113" t="str">
        <f t="shared" si="0"/>
        <v/>
      </c>
      <c r="J52" s="125"/>
      <c r="K52" s="17"/>
      <c r="L52" s="17"/>
      <c r="M52" s="113" t="str">
        <f t="shared" si="1"/>
        <v/>
      </c>
      <c r="N52" s="17"/>
      <c r="O52" s="17"/>
      <c r="P52" s="122"/>
      <c r="Q52" s="124"/>
      <c r="R52" s="125"/>
      <c r="S52" s="124"/>
      <c r="T52" s="52" t="str">
        <f t="shared" si="2"/>
        <v/>
      </c>
      <c r="U52" s="52" t="str">
        <f t="shared" si="3"/>
        <v/>
      </c>
    </row>
    <row r="53" spans="2:21" s="53" customFormat="1" x14ac:dyDescent="0.25">
      <c r="B53" s="125"/>
      <c r="C53" s="15"/>
      <c r="D53" s="15"/>
      <c r="E53" s="159"/>
      <c r="F53" s="160"/>
      <c r="G53" s="17"/>
      <c r="H53" s="122"/>
      <c r="I53" s="113" t="str">
        <f t="shared" si="0"/>
        <v/>
      </c>
      <c r="J53" s="125"/>
      <c r="K53" s="17"/>
      <c r="L53" s="17"/>
      <c r="M53" s="113" t="str">
        <f t="shared" si="1"/>
        <v/>
      </c>
      <c r="N53" s="17"/>
      <c r="O53" s="17"/>
      <c r="P53" s="122"/>
      <c r="Q53" s="124"/>
      <c r="R53" s="125"/>
      <c r="S53" s="124"/>
      <c r="T53" s="52" t="str">
        <f t="shared" si="2"/>
        <v/>
      </c>
      <c r="U53" s="52" t="str">
        <f t="shared" si="3"/>
        <v/>
      </c>
    </row>
    <row r="54" spans="2:21" s="53" customFormat="1" x14ac:dyDescent="0.25">
      <c r="B54" s="125"/>
      <c r="C54" s="15"/>
      <c r="D54" s="15"/>
      <c r="E54" s="159"/>
      <c r="F54" s="160"/>
      <c r="G54" s="17"/>
      <c r="H54" s="122"/>
      <c r="I54" s="113" t="str">
        <f t="shared" si="0"/>
        <v/>
      </c>
      <c r="J54" s="125"/>
      <c r="K54" s="17"/>
      <c r="L54" s="17"/>
      <c r="M54" s="113" t="str">
        <f t="shared" si="1"/>
        <v/>
      </c>
      <c r="N54" s="17"/>
      <c r="O54" s="17"/>
      <c r="P54" s="122"/>
      <c r="Q54" s="124"/>
      <c r="R54" s="125"/>
      <c r="S54" s="124"/>
      <c r="T54" s="52" t="str">
        <f t="shared" si="2"/>
        <v/>
      </c>
      <c r="U54" s="52" t="str">
        <f t="shared" si="3"/>
        <v/>
      </c>
    </row>
    <row r="55" spans="2:21" s="53" customFormat="1" x14ac:dyDescent="0.25">
      <c r="B55" s="125"/>
      <c r="C55" s="15"/>
      <c r="D55" s="15"/>
      <c r="E55" s="159"/>
      <c r="F55" s="160"/>
      <c r="G55" s="17"/>
      <c r="H55" s="122"/>
      <c r="I55" s="113" t="str">
        <f t="shared" si="0"/>
        <v/>
      </c>
      <c r="J55" s="125"/>
      <c r="K55" s="17"/>
      <c r="L55" s="17"/>
      <c r="M55" s="113" t="str">
        <f t="shared" si="1"/>
        <v/>
      </c>
      <c r="N55" s="17"/>
      <c r="O55" s="17"/>
      <c r="P55" s="122"/>
      <c r="Q55" s="124"/>
      <c r="R55" s="125"/>
      <c r="S55" s="124"/>
      <c r="T55" s="52" t="str">
        <f t="shared" si="2"/>
        <v/>
      </c>
      <c r="U55" s="52" t="str">
        <f t="shared" si="3"/>
        <v/>
      </c>
    </row>
    <row r="56" spans="2:21" s="53" customFormat="1" x14ac:dyDescent="0.25">
      <c r="B56" s="125"/>
      <c r="C56" s="15"/>
      <c r="D56" s="15"/>
      <c r="E56" s="159"/>
      <c r="F56" s="160"/>
      <c r="G56" s="17"/>
      <c r="H56" s="122"/>
      <c r="I56" s="113" t="str">
        <f t="shared" si="0"/>
        <v/>
      </c>
      <c r="J56" s="125"/>
      <c r="K56" s="17"/>
      <c r="L56" s="17"/>
      <c r="M56" s="113" t="str">
        <f t="shared" si="1"/>
        <v/>
      </c>
      <c r="N56" s="17"/>
      <c r="O56" s="17"/>
      <c r="P56" s="122"/>
      <c r="Q56" s="124"/>
      <c r="R56" s="125"/>
      <c r="S56" s="124"/>
      <c r="T56" s="52" t="str">
        <f t="shared" si="2"/>
        <v/>
      </c>
      <c r="U56" s="52" t="str">
        <f t="shared" si="3"/>
        <v/>
      </c>
    </row>
    <row r="57" spans="2:21" s="53" customFormat="1" x14ac:dyDescent="0.25">
      <c r="B57" s="125"/>
      <c r="C57" s="15"/>
      <c r="D57" s="15"/>
      <c r="E57" s="159"/>
      <c r="F57" s="160"/>
      <c r="G57" s="17"/>
      <c r="H57" s="122"/>
      <c r="I57" s="113" t="str">
        <f t="shared" si="0"/>
        <v/>
      </c>
      <c r="J57" s="125"/>
      <c r="K57" s="17"/>
      <c r="L57" s="17"/>
      <c r="M57" s="113" t="str">
        <f t="shared" si="1"/>
        <v/>
      </c>
      <c r="N57" s="17"/>
      <c r="O57" s="17"/>
      <c r="P57" s="122"/>
      <c r="Q57" s="124"/>
      <c r="R57" s="125"/>
      <c r="S57" s="124"/>
      <c r="T57" s="52" t="str">
        <f t="shared" si="2"/>
        <v/>
      </c>
      <c r="U57" s="52" t="str">
        <f t="shared" si="3"/>
        <v/>
      </c>
    </row>
    <row r="58" spans="2:21" s="53" customFormat="1" x14ac:dyDescent="0.25">
      <c r="B58" s="125"/>
      <c r="C58" s="15"/>
      <c r="D58" s="15"/>
      <c r="E58" s="159"/>
      <c r="F58" s="160"/>
      <c r="G58" s="17"/>
      <c r="H58" s="122"/>
      <c r="I58" s="113" t="str">
        <f t="shared" si="0"/>
        <v/>
      </c>
      <c r="J58" s="125"/>
      <c r="K58" s="17"/>
      <c r="L58" s="17"/>
      <c r="M58" s="113" t="str">
        <f t="shared" si="1"/>
        <v/>
      </c>
      <c r="N58" s="17"/>
      <c r="O58" s="17"/>
      <c r="P58" s="122"/>
      <c r="Q58" s="124"/>
      <c r="R58" s="125"/>
      <c r="S58" s="124"/>
      <c r="T58" s="52" t="str">
        <f t="shared" si="2"/>
        <v/>
      </c>
      <c r="U58" s="52" t="str">
        <f t="shared" si="3"/>
        <v/>
      </c>
    </row>
    <row r="59" spans="2:21" s="53" customFormat="1" x14ac:dyDescent="0.25">
      <c r="B59" s="125"/>
      <c r="C59" s="15"/>
      <c r="D59" s="15"/>
      <c r="E59" s="159"/>
      <c r="F59" s="160"/>
      <c r="G59" s="17"/>
      <c r="H59" s="122"/>
      <c r="I59" s="113" t="str">
        <f t="shared" si="0"/>
        <v/>
      </c>
      <c r="J59" s="125"/>
      <c r="K59" s="17"/>
      <c r="L59" s="17"/>
      <c r="M59" s="113" t="str">
        <f t="shared" si="1"/>
        <v/>
      </c>
      <c r="N59" s="17"/>
      <c r="O59" s="17"/>
      <c r="P59" s="122"/>
      <c r="Q59" s="161"/>
      <c r="R59" s="162"/>
      <c r="S59" s="124"/>
      <c r="T59" s="52" t="str">
        <f t="shared" si="2"/>
        <v/>
      </c>
      <c r="U59" s="52" t="str">
        <f t="shared" si="3"/>
        <v/>
      </c>
    </row>
    <row r="60" spans="2:21" s="72" customFormat="1" ht="24.75" customHeight="1" thickBot="1" x14ac:dyDescent="0.3">
      <c r="B60" s="69" t="s">
        <v>271</v>
      </c>
      <c r="C60" s="70"/>
      <c r="D60" s="70"/>
      <c r="E60" s="165"/>
      <c r="F60" s="166"/>
      <c r="G60" s="71"/>
      <c r="H60" s="111"/>
      <c r="I60" s="114" t="str">
        <f t="shared" si="0"/>
        <v/>
      </c>
      <c r="J60" s="112"/>
      <c r="K60" s="71"/>
      <c r="L60" s="71"/>
      <c r="M60" s="114" t="str">
        <f t="shared" si="1"/>
        <v/>
      </c>
      <c r="N60" s="71"/>
      <c r="O60" s="71"/>
      <c r="P60" s="71"/>
      <c r="Q60" s="155"/>
      <c r="R60" s="156"/>
      <c r="S60" s="102"/>
      <c r="T60" s="65" t="str">
        <f t="shared" ref="T60" si="4">IFERROR(LEFT(G60,1)*LEFT(H60,1),"")</f>
        <v/>
      </c>
      <c r="U60" s="65" t="str">
        <f t="shared" ref="U60" si="5">IFERROR(LEFT(K60,1)*LEFT(L60,1),"")</f>
        <v/>
      </c>
    </row>
    <row r="61" spans="2:21" customFormat="1" ht="15" customHeight="1" thickTop="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E57:F57"/>
    <mergeCell ref="E58:F58"/>
    <mergeCell ref="E59:F59"/>
    <mergeCell ref="E60:F60"/>
    <mergeCell ref="G7:J7"/>
    <mergeCell ref="E54:F54"/>
    <mergeCell ref="E55:F55"/>
    <mergeCell ref="E56:F56"/>
    <mergeCell ref="E28:F28"/>
    <mergeCell ref="E29:F29"/>
    <mergeCell ref="E30:F30"/>
    <mergeCell ref="E31:F31"/>
    <mergeCell ref="E32:F32"/>
    <mergeCell ref="E44:F44"/>
    <mergeCell ref="E33:F33"/>
    <mergeCell ref="E34:F34"/>
    <mergeCell ref="T20:T21"/>
    <mergeCell ref="Q28:R28"/>
    <mergeCell ref="Q29:R29"/>
    <mergeCell ref="Q30:R30"/>
    <mergeCell ref="E26:F26"/>
    <mergeCell ref="Q25:R25"/>
    <mergeCell ref="Q26:R26"/>
    <mergeCell ref="Q27:R27"/>
    <mergeCell ref="Q22:R22"/>
    <mergeCell ref="Q23:R23"/>
    <mergeCell ref="Q24:R24"/>
    <mergeCell ref="E27:F27"/>
    <mergeCell ref="S20:S21"/>
    <mergeCell ref="Q33:R33"/>
    <mergeCell ref="E35:F35"/>
    <mergeCell ref="E36:F36"/>
    <mergeCell ref="E37:F37"/>
    <mergeCell ref="E38:F38"/>
    <mergeCell ref="I10:I11"/>
    <mergeCell ref="U20:U21"/>
    <mergeCell ref="Q60:R60"/>
    <mergeCell ref="E20:F21"/>
    <mergeCell ref="E22:F22"/>
    <mergeCell ref="E23:F23"/>
    <mergeCell ref="E24:F24"/>
    <mergeCell ref="E25:F25"/>
    <mergeCell ref="Q37:R37"/>
    <mergeCell ref="Q38:R38"/>
    <mergeCell ref="Q59:R59"/>
    <mergeCell ref="Q34:R34"/>
    <mergeCell ref="Q35:R35"/>
    <mergeCell ref="Q36:R36"/>
    <mergeCell ref="Q31:R31"/>
    <mergeCell ref="Q32:R32"/>
    <mergeCell ref="G8:J8"/>
    <mergeCell ref="M20:M21"/>
    <mergeCell ref="G13:J13"/>
    <mergeCell ref="G15:G16"/>
    <mergeCell ref="H15:H16"/>
    <mergeCell ref="I15:I16"/>
    <mergeCell ref="I20:I21"/>
    <mergeCell ref="M13:Q13"/>
    <mergeCell ref="M8:Q8"/>
    <mergeCell ref="Q20:R21"/>
    <mergeCell ref="N20:N21"/>
    <mergeCell ref="O20:O21"/>
    <mergeCell ref="P20:P21"/>
    <mergeCell ref="G10:G11"/>
    <mergeCell ref="H10:H11"/>
    <mergeCell ref="G20:H20"/>
    <mergeCell ref="B20:B21"/>
    <mergeCell ref="C20:C21"/>
    <mergeCell ref="D20:D21"/>
    <mergeCell ref="K20:L20"/>
    <mergeCell ref="J20:J21"/>
  </mergeCells>
  <phoneticPr fontId="10" type="noConversion"/>
  <conditionalFormatting sqref="G22:H60 K22:L60">
    <cfRule type="containsText" dxfId="156" priority="7" operator="containsText" text="5">
      <formula>NOT(ISERROR(SEARCH("5",G22)))</formula>
    </cfRule>
    <cfRule type="containsText" dxfId="155" priority="8" operator="containsText" text="4">
      <formula>NOT(ISERROR(SEARCH("4",G22)))</formula>
    </cfRule>
    <cfRule type="containsText" dxfId="154" priority="9" operator="containsText" text="3">
      <formula>NOT(ISERROR(SEARCH("3",G22)))</formula>
    </cfRule>
    <cfRule type="containsText" dxfId="153" priority="10" operator="containsText" text="2">
      <formula>NOT(ISERROR(SEARCH("2",G22)))</formula>
    </cfRule>
    <cfRule type="containsText" dxfId="152" priority="11" operator="containsText" text="1">
      <formula>NOT(ISERROR(SEARCH("1",G22)))</formula>
    </cfRule>
  </conditionalFormatting>
  <conditionalFormatting sqref="J11 J16 I22:I60">
    <cfRule type="containsText" dxfId="151" priority="13" operator="containsText" text="HIGH">
      <formula>NOT(ISERROR(SEARCH("HIGH",I11)))</formula>
    </cfRule>
    <cfRule type="containsText" dxfId="150" priority="14" operator="containsText" text="MEDIUM">
      <formula>NOT(ISERROR(SEARCH("MEDIUM",I11)))</formula>
    </cfRule>
    <cfRule type="containsText" dxfId="149" priority="15" operator="containsText" text="LOW">
      <formula>NOT(ISERROR(SEARCH("LOW",I11)))</formula>
    </cfRule>
  </conditionalFormatting>
  <conditionalFormatting sqref="P22:P60">
    <cfRule type="containsText" dxfId="148" priority="4" operator="containsText" text="Green">
      <formula>NOT(ISERROR(SEARCH("Green",P22)))</formula>
    </cfRule>
    <cfRule type="containsText" dxfId="147" priority="5" operator="containsText" text="Amber">
      <formula>NOT(ISERROR(SEARCH("Amber",P22)))</formula>
    </cfRule>
    <cfRule type="containsText" dxfId="146" priority="6" operator="containsText" text="Red">
      <formula>NOT(ISERROR(SEARCH("Red",P22)))</formula>
    </cfRule>
  </conditionalFormatting>
  <conditionalFormatting sqref="M22:M60">
    <cfRule type="containsText" dxfId="145" priority="1" operator="containsText" text="HIGH">
      <formula>NOT(ISERROR(SEARCH("HIGH",M22)))</formula>
    </cfRule>
    <cfRule type="containsText" dxfId="144" priority="2" operator="containsText" text="MEDIUM">
      <formula>NOT(ISERROR(SEARCH("MEDIUM",M22)))</formula>
    </cfRule>
    <cfRule type="containsText" dxfId="143" priority="3" operator="containsText" text="LOW">
      <formula>NOT(ISERROR(SEARCH("LOW",M22)))</formula>
    </cfRule>
  </conditionalFormatting>
  <dataValidations count="2">
    <dataValidation type="list" allowBlank="1" showInputMessage="1" showErrorMessage="1" sqref="K22:L60 G22:H60" xr:uid="{00000000-0002-0000-0200-000000000000}">
      <formula1>level</formula1>
    </dataValidation>
    <dataValidation type="list" allowBlank="1" showInputMessage="1" showErrorMessage="1" sqref="P22:P60" xr:uid="{00000000-0002-0000-02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2170"/>
  <sheetViews>
    <sheetView showGridLines="0" topLeftCell="B28" zoomScale="80" zoomScaleNormal="80" workbookViewId="0">
      <selection activeCell="Q28" sqref="Q28:R28"/>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272</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COUNTIF($I$22:$I$49,"LOW")</f>
        <v>2</v>
      </c>
      <c r="H10" s="148">
        <f>COUNTIF($I$22:$I$49,"MEDIUM")</f>
        <v>2</v>
      </c>
      <c r="I10" s="148">
        <f>COUNTIF($I$22:$I$49,"HIGH")</f>
        <v>1</v>
      </c>
      <c r="J10" s="40">
        <f>IFERROR(AVERAGE($T$22:$T$49),"")</f>
        <v>7.8</v>
      </c>
      <c r="L10" s="41" t="s">
        <v>170</v>
      </c>
      <c r="M10" s="42">
        <f>COUNTIF($G$22:$G$49,M$9)</f>
        <v>1</v>
      </c>
      <c r="N10" s="42">
        <f>COUNTIF($G$22:$G$49,N$9)</f>
        <v>1</v>
      </c>
      <c r="O10" s="42">
        <f>COUNTIF($G$22:$G$49,O$9)</f>
        <v>2</v>
      </c>
      <c r="P10" s="42">
        <f>COUNTIF($G$22:$G$49,P$9)</f>
        <v>1</v>
      </c>
      <c r="Q10" s="42">
        <f>COUNTIF($G$22:$G$49,Q$9)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COUNTIF($H$22:$H$49,M$9)</f>
        <v>1</v>
      </c>
      <c r="N11" s="45">
        <f>COUNTIF($H$22:$H$49,N$9)</f>
        <v>1</v>
      </c>
      <c r="O11" s="45">
        <f>COUNTIF($H$22:$H$49,O$9)</f>
        <v>2</v>
      </c>
      <c r="P11" s="45">
        <f>COUNTIF($H$22:$H$49,P$9)</f>
        <v>1</v>
      </c>
      <c r="Q11" s="45">
        <f>COUNTIF($H$22:$H$49,Q$9)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COUNTIF($M$22:$M$49,"LOW")</f>
        <v>4</v>
      </c>
      <c r="H15" s="148">
        <f>COUNTIF($M$22:$M$49,"MEDIUM")</f>
        <v>1</v>
      </c>
      <c r="I15" s="148">
        <f>COUNTIF($M$22:$M$49,"HIGH")</f>
        <v>0</v>
      </c>
      <c r="J15" s="40">
        <f>IFERROR(AVERAGE($U$22:$U$49),"")</f>
        <v>3.8</v>
      </c>
      <c r="L15" s="41" t="s">
        <v>170</v>
      </c>
      <c r="M15" s="42">
        <f>COUNTIF($K$22:$K$49,M$14)</f>
        <v>2</v>
      </c>
      <c r="N15" s="42">
        <f>COUNTIF($K$22:$K$49,N$14)</f>
        <v>2</v>
      </c>
      <c r="O15" s="42">
        <f>COUNTIF($K$22:$K$49,O$14)</f>
        <v>1</v>
      </c>
      <c r="P15" s="42">
        <f>COUNTIF($K$22:$K$49,P$14)</f>
        <v>0</v>
      </c>
      <c r="Q15" s="42">
        <f>COUNTIF($K$22:$K$49,Q$14)</f>
        <v>0</v>
      </c>
      <c r="R15" s="43"/>
    </row>
    <row r="16" spans="2:19" ht="20.100000000000001" customHeight="1" x14ac:dyDescent="0.25">
      <c r="B16" s="90" t="s">
        <v>178</v>
      </c>
      <c r="C16" s="88"/>
      <c r="D16" s="88"/>
      <c r="E16" s="89"/>
      <c r="F16" s="35"/>
      <c r="G16" s="149"/>
      <c r="H16" s="149"/>
      <c r="I16" s="149"/>
      <c r="J16" s="44" t="str">
        <f>IF(J15="","",IF(J15&lt;4.001,"LOW",IF(J15&lt;12.001,"MEDIUM","HIGH")))</f>
        <v>LOW</v>
      </c>
      <c r="L16" s="41" t="s">
        <v>172</v>
      </c>
      <c r="M16" s="45">
        <f>COUNTIF($L$22:$L$49,M$14)</f>
        <v>2</v>
      </c>
      <c r="N16" s="45">
        <f>COUNTIF($L$22:$L$49,N$14)</f>
        <v>2</v>
      </c>
      <c r="O16" s="45">
        <f>COUNTIF($L$22:$L$49,O$14)</f>
        <v>1</v>
      </c>
      <c r="P16" s="45">
        <f>COUNTIF($L$22:$L$49,P$14)</f>
        <v>0</v>
      </c>
      <c r="Q16" s="45">
        <f>COUNTIF($L$22:$L$49,Q$14)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228" x14ac:dyDescent="0.25">
      <c r="B22" s="49" t="s">
        <v>273</v>
      </c>
      <c r="C22" s="14" t="s">
        <v>274</v>
      </c>
      <c r="D22" s="14" t="s">
        <v>275</v>
      </c>
      <c r="E22" s="157" t="s">
        <v>276</v>
      </c>
      <c r="F22" s="158"/>
      <c r="G22" s="50" t="s">
        <v>167</v>
      </c>
      <c r="H22" s="16" t="s">
        <v>167</v>
      </c>
      <c r="I22" s="113" t="str">
        <f t="shared" ref="I22:I49" si="0">IF(T22="","",IF(T22&lt;4.001,"LOW",IF(T22&lt;12.001,"MEDIUM","HIGH")))</f>
        <v>HIGH</v>
      </c>
      <c r="J22" s="49" t="s">
        <v>277</v>
      </c>
      <c r="K22" s="50" t="s">
        <v>166</v>
      </c>
      <c r="L22" s="16" t="s">
        <v>166</v>
      </c>
      <c r="M22" s="119" t="str">
        <f t="shared" ref="M22:M49" si="1">IF(U22="","",IF(U22&lt;4.001,"LOW",IF(U22&lt;12.001,"MEDIUM","HIGH")))</f>
        <v>MEDIUM</v>
      </c>
      <c r="N22" s="117" t="s">
        <v>249</v>
      </c>
      <c r="O22" s="50" t="s">
        <v>278</v>
      </c>
      <c r="P22" s="16" t="s">
        <v>214</v>
      </c>
      <c r="Q22" s="163" t="s">
        <v>279</v>
      </c>
      <c r="R22" s="164"/>
      <c r="S22" s="101"/>
      <c r="T22" s="52">
        <f t="shared" ref="T22:T49" si="2">IFERROR(LEFT(G22,1)*LEFT(H22,1),"")</f>
        <v>16</v>
      </c>
      <c r="U22" s="52">
        <f t="shared" ref="U22:U49" si="3">IFERROR(LEFT(K22,1)*LEFT(L22,1),"")</f>
        <v>9</v>
      </c>
    </row>
    <row r="23" spans="2:21" s="53" customFormat="1" ht="84" x14ac:dyDescent="0.25">
      <c r="B23" s="125" t="s">
        <v>280</v>
      </c>
      <c r="C23" s="15" t="s">
        <v>281</v>
      </c>
      <c r="D23" s="15" t="s">
        <v>282</v>
      </c>
      <c r="E23" s="159" t="s">
        <v>283</v>
      </c>
      <c r="F23" s="160"/>
      <c r="G23" s="17" t="s">
        <v>166</v>
      </c>
      <c r="H23" s="122" t="s">
        <v>166</v>
      </c>
      <c r="I23" s="113" t="str">
        <f t="shared" si="0"/>
        <v>MEDIUM</v>
      </c>
      <c r="J23" s="125" t="s">
        <v>284</v>
      </c>
      <c r="K23" s="17" t="s">
        <v>165</v>
      </c>
      <c r="L23" s="122" t="s">
        <v>165</v>
      </c>
      <c r="M23" s="119" t="str">
        <f t="shared" si="1"/>
        <v>LOW</v>
      </c>
      <c r="N23" s="123" t="s">
        <v>249</v>
      </c>
      <c r="O23" s="121">
        <v>44075</v>
      </c>
      <c r="P23" s="122" t="s">
        <v>214</v>
      </c>
      <c r="Q23" s="161" t="s">
        <v>285</v>
      </c>
      <c r="R23" s="162"/>
      <c r="S23" s="124"/>
      <c r="T23" s="52">
        <f t="shared" si="2"/>
        <v>9</v>
      </c>
      <c r="U23" s="52">
        <f t="shared" si="3"/>
        <v>4</v>
      </c>
    </row>
    <row r="24" spans="2:21" s="53" customFormat="1" ht="60" x14ac:dyDescent="0.25">
      <c r="B24" s="125" t="s">
        <v>286</v>
      </c>
      <c r="C24" s="15" t="s">
        <v>223</v>
      </c>
      <c r="D24" s="15"/>
      <c r="E24" s="159" t="s">
        <v>287</v>
      </c>
      <c r="F24" s="160"/>
      <c r="G24" s="17" t="s">
        <v>164</v>
      </c>
      <c r="H24" s="122" t="s">
        <v>164</v>
      </c>
      <c r="I24" s="113" t="str">
        <f t="shared" si="0"/>
        <v>LOW</v>
      </c>
      <c r="J24" s="125" t="s">
        <v>288</v>
      </c>
      <c r="K24" s="17" t="s">
        <v>164</v>
      </c>
      <c r="L24" s="122" t="s">
        <v>164</v>
      </c>
      <c r="M24" s="119" t="str">
        <f t="shared" si="1"/>
        <v>LOW</v>
      </c>
      <c r="N24" s="123"/>
      <c r="O24" s="17"/>
      <c r="P24" s="122"/>
      <c r="Q24" s="161"/>
      <c r="R24" s="162"/>
      <c r="S24" s="124"/>
      <c r="T24" s="52">
        <f t="shared" si="2"/>
        <v>1</v>
      </c>
      <c r="U24" s="52">
        <f t="shared" si="3"/>
        <v>1</v>
      </c>
    </row>
    <row r="25" spans="2:21" s="53" customFormat="1" ht="105" x14ac:dyDescent="0.25">
      <c r="B25" s="125" t="s">
        <v>289</v>
      </c>
      <c r="C25" s="15" t="s">
        <v>230</v>
      </c>
      <c r="D25" s="15" t="s">
        <v>290</v>
      </c>
      <c r="E25" s="159"/>
      <c r="F25" s="160"/>
      <c r="G25" s="17" t="s">
        <v>165</v>
      </c>
      <c r="H25" s="122" t="s">
        <v>165</v>
      </c>
      <c r="I25" s="113" t="str">
        <f t="shared" si="0"/>
        <v>LOW</v>
      </c>
      <c r="J25" s="125" t="s">
        <v>291</v>
      </c>
      <c r="K25" s="17" t="s">
        <v>164</v>
      </c>
      <c r="L25" s="122" t="s">
        <v>164</v>
      </c>
      <c r="M25" s="119" t="str">
        <f t="shared" si="1"/>
        <v>LOW</v>
      </c>
      <c r="N25" s="123" t="s">
        <v>292</v>
      </c>
      <c r="O25" s="121">
        <v>44075</v>
      </c>
      <c r="P25" s="122" t="s">
        <v>208</v>
      </c>
      <c r="Q25" s="161"/>
      <c r="R25" s="162"/>
      <c r="S25" s="103" t="s">
        <v>293</v>
      </c>
      <c r="T25" s="52">
        <f t="shared" si="2"/>
        <v>4</v>
      </c>
      <c r="U25" s="52">
        <f t="shared" si="3"/>
        <v>1</v>
      </c>
    </row>
    <row r="26" spans="2:21" s="53" customFormat="1" ht="84" x14ac:dyDescent="0.25">
      <c r="B26" s="125" t="s">
        <v>294</v>
      </c>
      <c r="C26" s="15" t="s">
        <v>223</v>
      </c>
      <c r="D26" s="15"/>
      <c r="E26" s="159"/>
      <c r="F26" s="160"/>
      <c r="G26" s="17"/>
      <c r="H26" s="122"/>
      <c r="I26" s="113" t="str">
        <f t="shared" si="0"/>
        <v/>
      </c>
      <c r="J26" s="125" t="s">
        <v>295</v>
      </c>
      <c r="K26" s="17"/>
      <c r="L26" s="122"/>
      <c r="M26" s="119" t="str">
        <f t="shared" si="1"/>
        <v/>
      </c>
      <c r="N26" s="123"/>
      <c r="O26" s="17"/>
      <c r="P26" s="122"/>
      <c r="Q26" s="161"/>
      <c r="R26" s="162"/>
      <c r="S26" s="124"/>
      <c r="T26" s="52" t="str">
        <f t="shared" si="2"/>
        <v/>
      </c>
      <c r="U26" s="52" t="str">
        <f t="shared" si="3"/>
        <v/>
      </c>
    </row>
    <row r="27" spans="2:21" s="53" customFormat="1" ht="156" x14ac:dyDescent="0.25">
      <c r="B27" s="125" t="s">
        <v>296</v>
      </c>
      <c r="C27" s="15" t="s">
        <v>223</v>
      </c>
      <c r="D27" s="15"/>
      <c r="E27" s="159"/>
      <c r="F27" s="160"/>
      <c r="G27" s="17"/>
      <c r="H27" s="122"/>
      <c r="I27" s="113" t="str">
        <f t="shared" si="0"/>
        <v/>
      </c>
      <c r="J27" s="125" t="s">
        <v>297</v>
      </c>
      <c r="K27" s="17"/>
      <c r="L27" s="122"/>
      <c r="M27" s="119" t="str">
        <f t="shared" si="1"/>
        <v/>
      </c>
      <c r="N27" s="123"/>
      <c r="O27" s="17"/>
      <c r="P27" s="122"/>
      <c r="Q27" s="161"/>
      <c r="R27" s="162"/>
      <c r="S27" s="124"/>
      <c r="T27" s="52" t="str">
        <f t="shared" si="2"/>
        <v/>
      </c>
      <c r="U27" s="52" t="str">
        <f t="shared" si="3"/>
        <v/>
      </c>
    </row>
    <row r="28" spans="2:21" s="53" customFormat="1" ht="60" x14ac:dyDescent="0.25">
      <c r="B28" s="125" t="s">
        <v>298</v>
      </c>
      <c r="C28" s="15" t="s">
        <v>299</v>
      </c>
      <c r="D28" s="15" t="s">
        <v>300</v>
      </c>
      <c r="E28" s="159" t="s">
        <v>301</v>
      </c>
      <c r="F28" s="160"/>
      <c r="G28" s="17" t="s">
        <v>166</v>
      </c>
      <c r="H28" s="122" t="s">
        <v>166</v>
      </c>
      <c r="I28" s="113" t="str">
        <f t="shared" si="0"/>
        <v>MEDIUM</v>
      </c>
      <c r="J28" s="125" t="s">
        <v>302</v>
      </c>
      <c r="K28" s="17" t="s">
        <v>165</v>
      </c>
      <c r="L28" s="122" t="s">
        <v>165</v>
      </c>
      <c r="M28" s="119" t="str">
        <f t="shared" si="1"/>
        <v>LOW</v>
      </c>
      <c r="N28" s="123" t="s">
        <v>292</v>
      </c>
      <c r="O28" s="17" t="s">
        <v>303</v>
      </c>
      <c r="P28" s="122" t="s">
        <v>214</v>
      </c>
      <c r="Q28" s="161" t="s">
        <v>304</v>
      </c>
      <c r="R28" s="162"/>
      <c r="S28" s="124"/>
      <c r="T28" s="52">
        <f t="shared" si="2"/>
        <v>9</v>
      </c>
      <c r="U28" s="52">
        <f t="shared" si="3"/>
        <v>4</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22"/>
      <c r="M47" s="119" t="str">
        <f t="shared" si="1"/>
        <v/>
      </c>
      <c r="N47" s="123"/>
      <c r="O47" s="17"/>
      <c r="P47" s="122"/>
      <c r="Q47" s="124"/>
      <c r="R47" s="125"/>
      <c r="S47" s="124"/>
      <c r="T47" s="52" t="str">
        <f t="shared" si="2"/>
        <v/>
      </c>
      <c r="U47" s="52" t="str">
        <f t="shared" si="3"/>
        <v/>
      </c>
    </row>
    <row r="48" spans="2:21" s="53" customFormat="1" x14ac:dyDescent="0.25">
      <c r="B48" s="125"/>
      <c r="C48" s="15"/>
      <c r="D48" s="15"/>
      <c r="E48" s="159"/>
      <c r="F48" s="160"/>
      <c r="G48" s="17"/>
      <c r="H48" s="122"/>
      <c r="I48" s="113" t="str">
        <f t="shared" si="0"/>
        <v/>
      </c>
      <c r="J48" s="125"/>
      <c r="K48" s="17"/>
      <c r="L48" s="122"/>
      <c r="M48" s="119" t="str">
        <f t="shared" si="1"/>
        <v/>
      </c>
      <c r="N48" s="123"/>
      <c r="O48" s="17"/>
      <c r="P48" s="122"/>
      <c r="Q48" s="161"/>
      <c r="R48" s="162"/>
      <c r="S48" s="124"/>
      <c r="T48" s="52" t="str">
        <f t="shared" si="2"/>
        <v/>
      </c>
      <c r="U48" s="52" t="str">
        <f t="shared" si="3"/>
        <v/>
      </c>
    </row>
    <row r="49" spans="2:21" s="72" customFormat="1" ht="24.75" customHeight="1" thickBot="1" x14ac:dyDescent="0.3">
      <c r="B49" s="69" t="s">
        <v>271</v>
      </c>
      <c r="C49" s="70"/>
      <c r="D49" s="70"/>
      <c r="E49" s="165"/>
      <c r="F49" s="166"/>
      <c r="G49" s="71"/>
      <c r="H49" s="111"/>
      <c r="I49" s="114" t="str">
        <f t="shared" si="0"/>
        <v/>
      </c>
      <c r="J49" s="112"/>
      <c r="K49" s="71"/>
      <c r="L49" s="111"/>
      <c r="M49" s="120" t="str">
        <f t="shared" si="1"/>
        <v/>
      </c>
      <c r="N49" s="118"/>
      <c r="O49" s="71"/>
      <c r="P49" s="71"/>
      <c r="Q49" s="155"/>
      <c r="R49" s="156"/>
      <c r="S49" s="127"/>
      <c r="T49" s="65" t="str">
        <f t="shared" si="2"/>
        <v/>
      </c>
      <c r="U49" s="65" t="str">
        <f t="shared" si="3"/>
        <v/>
      </c>
    </row>
    <row r="50" spans="2:21" customFormat="1" ht="15" customHeight="1" thickTop="1" x14ac:dyDescent="0.25"/>
    <row r="51" spans="2:21" customFormat="1" ht="15" customHeight="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sheetData>
  <sheetProtection formatColumns="0" formatRows="0" insertColumns="0" insertRows="0" deleteColumns="0" deleteRows="0" selectLockedCells="1"/>
  <mergeCells count="66">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9 M22:M49">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9">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9 K22:L49" xr:uid="{00000000-0002-0000-0300-000000000000}">
      <formula1>level</formula1>
    </dataValidation>
    <dataValidation type="list" allowBlank="1" showInputMessage="1" showErrorMessage="1" sqref="P22:P49" xr:uid="{00000000-0002-0000-0300-000001000000}">
      <formula1>RAG</formula1>
    </dataValidation>
  </dataValidations>
  <hyperlinks>
    <hyperlink ref="S25" r:id="rId1" xr:uid="{00000000-0004-0000-03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V2166"/>
  <sheetViews>
    <sheetView showGridLines="0" topLeftCell="A20" zoomScale="80" zoomScaleNormal="80" workbookViewId="0">
      <selection activeCell="L24" sqref="L24"/>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305</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COUNTIF($I$22:$I$45,"LOW")</f>
        <v>0</v>
      </c>
      <c r="H10" s="148">
        <f>COUNTIF($I$22:$I$45,"MEDIUM")</f>
        <v>3</v>
      </c>
      <c r="I10" s="148">
        <f>COUNTIF($I$22:$I$45,"HIGH")</f>
        <v>0</v>
      </c>
      <c r="J10" s="40">
        <f>IFERROR(AVERAGE($T$22:$T$45),"")</f>
        <v>10.666666666666666</v>
      </c>
      <c r="L10" s="41" t="s">
        <v>170</v>
      </c>
      <c r="M10" s="42">
        <f>COUNTIF($G$22:$G$45,M$9)</f>
        <v>0</v>
      </c>
      <c r="N10" s="42">
        <f>COUNTIF($G$22:$G$45,N$9)</f>
        <v>1</v>
      </c>
      <c r="O10" s="42">
        <f>COUNTIF($G$22:$G$45,O$9)</f>
        <v>2</v>
      </c>
      <c r="P10" s="42">
        <f>COUNTIF($G$22:$G$45,P$9)</f>
        <v>0</v>
      </c>
      <c r="Q10" s="42">
        <f>COUNTIF($G$22:$G$45,Q$9)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COUNTIF($H$22:$H$45,M$9)</f>
        <v>0</v>
      </c>
      <c r="N11" s="45">
        <f>COUNTIF($H$22:$H$45,N$9)</f>
        <v>0</v>
      </c>
      <c r="O11" s="45">
        <f>COUNTIF($H$22:$H$45,O$9)</f>
        <v>0</v>
      </c>
      <c r="P11" s="45">
        <f>COUNTIF($H$22:$H$45,P$9)</f>
        <v>3</v>
      </c>
      <c r="Q11" s="45">
        <f>COUNTIF($H$22:$H$45,Q$9)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COUNTIF($M$22:$M$45,"LOW")</f>
        <v>0</v>
      </c>
      <c r="H15" s="148">
        <f>COUNTIF($M$22:$M$45,"MEDIUM")</f>
        <v>3</v>
      </c>
      <c r="I15" s="148">
        <f>COUNTIF($M$22:$M$45,"HIGH")</f>
        <v>0</v>
      </c>
      <c r="J15" s="40">
        <f>IFERROR(AVERAGE($U$22:$U$45),"")</f>
        <v>9.3333333333333339</v>
      </c>
      <c r="L15" s="41" t="s">
        <v>170</v>
      </c>
      <c r="M15" s="42">
        <f>COUNTIF($K$22:$K$45,M$14)</f>
        <v>0</v>
      </c>
      <c r="N15" s="42">
        <f>COUNTIF($K$22:$K$45,N$14)</f>
        <v>2</v>
      </c>
      <c r="O15" s="42">
        <f>COUNTIF($K$22:$K$45,O$14)</f>
        <v>1</v>
      </c>
      <c r="P15" s="42">
        <f>COUNTIF($K$22:$K$45,P$14)</f>
        <v>0</v>
      </c>
      <c r="Q15" s="42">
        <f>COUNTIF($K$22:$K$45,Q$14)</f>
        <v>0</v>
      </c>
      <c r="R15" s="43"/>
    </row>
    <row r="16" spans="2:19" ht="20.100000000000001" customHeight="1" x14ac:dyDescent="0.25">
      <c r="B16" s="90" t="s">
        <v>178</v>
      </c>
      <c r="C16" s="88"/>
      <c r="D16" s="88"/>
      <c r="E16" s="89"/>
      <c r="F16" s="35"/>
      <c r="G16" s="149"/>
      <c r="H16" s="149"/>
      <c r="I16" s="149"/>
      <c r="J16" s="44" t="str">
        <f>IF(J15="","",IF(J15&lt;4.001,"LOW",IF(J15&lt;12.001,"MEDIUM","HIGH")))</f>
        <v>MEDIUM</v>
      </c>
      <c r="L16" s="41" t="s">
        <v>172</v>
      </c>
      <c r="M16" s="45">
        <f>COUNTIF($L$22:$L$45,M$14)</f>
        <v>0</v>
      </c>
      <c r="N16" s="45">
        <f>COUNTIF($L$22:$L$45,N$14)</f>
        <v>0</v>
      </c>
      <c r="O16" s="45">
        <f>COUNTIF($L$22:$L$45,O$14)</f>
        <v>0</v>
      </c>
      <c r="P16" s="45">
        <f>COUNTIF($L$22:$L$45,P$14)</f>
        <v>3</v>
      </c>
      <c r="Q16" s="45">
        <f>COUNTIF($L$22:$L$45,Q$14)</f>
        <v>0</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96" x14ac:dyDescent="0.25">
      <c r="B22" s="49" t="s">
        <v>306</v>
      </c>
      <c r="C22" s="14" t="s">
        <v>307</v>
      </c>
      <c r="D22" s="14" t="s">
        <v>308</v>
      </c>
      <c r="E22" s="157" t="s">
        <v>309</v>
      </c>
      <c r="F22" s="158"/>
      <c r="G22" s="50" t="s">
        <v>165</v>
      </c>
      <c r="H22" s="16" t="s">
        <v>167</v>
      </c>
      <c r="I22" s="113" t="str">
        <f t="shared" ref="I22:I45" si="0">IF(T22="","",IF(T22&lt;4.001,"LOW",IF(T22&lt;12.001,"MEDIUM","HIGH")))</f>
        <v>MEDIUM</v>
      </c>
      <c r="J22" s="49" t="s">
        <v>310</v>
      </c>
      <c r="K22" s="50" t="s">
        <v>165</v>
      </c>
      <c r="L22" s="16" t="s">
        <v>167</v>
      </c>
      <c r="M22" s="119" t="str">
        <f t="shared" ref="M22:M45" si="1">IF(U22="","",IF(U22&lt;4.001,"LOW",IF(U22&lt;12.001,"MEDIUM","HIGH")))</f>
        <v>MEDIUM</v>
      </c>
      <c r="N22" s="117" t="s">
        <v>311</v>
      </c>
      <c r="O22" s="50" t="s">
        <v>312</v>
      </c>
      <c r="P22" s="16" t="s">
        <v>221</v>
      </c>
      <c r="Q22" s="163"/>
      <c r="R22" s="164"/>
      <c r="S22" s="101"/>
      <c r="T22" s="52">
        <f t="shared" ref="T22:T45" si="2">IFERROR(LEFT(G22,1)*LEFT(H22,1),"")</f>
        <v>8</v>
      </c>
      <c r="U22" s="52">
        <f t="shared" ref="U22:U45" si="3">IFERROR(LEFT(K22,1)*LEFT(L22,1),"")</f>
        <v>8</v>
      </c>
    </row>
    <row r="23" spans="2:21" s="53" customFormat="1" ht="84" x14ac:dyDescent="0.25">
      <c r="B23" s="125" t="s">
        <v>313</v>
      </c>
      <c r="C23" s="15" t="s">
        <v>314</v>
      </c>
      <c r="D23" s="14" t="s">
        <v>315</v>
      </c>
      <c r="E23" s="159" t="s">
        <v>316</v>
      </c>
      <c r="F23" s="160"/>
      <c r="G23" s="17" t="s">
        <v>166</v>
      </c>
      <c r="H23" s="122" t="s">
        <v>167</v>
      </c>
      <c r="I23" s="113" t="str">
        <f t="shared" si="0"/>
        <v>MEDIUM</v>
      </c>
      <c r="J23" s="125" t="s">
        <v>317</v>
      </c>
      <c r="K23" s="17" t="s">
        <v>166</v>
      </c>
      <c r="L23" s="122" t="s">
        <v>167</v>
      </c>
      <c r="M23" s="119" t="str">
        <f t="shared" si="1"/>
        <v>MEDIUM</v>
      </c>
      <c r="N23" s="123" t="s">
        <v>311</v>
      </c>
      <c r="O23" s="17" t="s">
        <v>312</v>
      </c>
      <c r="P23" s="122" t="s">
        <v>221</v>
      </c>
      <c r="Q23" s="161" t="s">
        <v>318</v>
      </c>
      <c r="R23" s="162"/>
      <c r="S23" s="124"/>
      <c r="T23" s="52">
        <f t="shared" si="2"/>
        <v>12</v>
      </c>
      <c r="U23" s="52">
        <f t="shared" si="3"/>
        <v>12</v>
      </c>
    </row>
    <row r="24" spans="2:21" s="53" customFormat="1" ht="60" x14ac:dyDescent="0.25">
      <c r="B24" s="125" t="s">
        <v>319</v>
      </c>
      <c r="C24" s="15" t="s">
        <v>314</v>
      </c>
      <c r="D24" s="15" t="s">
        <v>320</v>
      </c>
      <c r="E24" s="159" t="s">
        <v>321</v>
      </c>
      <c r="F24" s="160"/>
      <c r="G24" s="17" t="s">
        <v>166</v>
      </c>
      <c r="H24" s="122" t="s">
        <v>167</v>
      </c>
      <c r="I24" s="113" t="str">
        <f t="shared" si="0"/>
        <v>MEDIUM</v>
      </c>
      <c r="J24" s="125" t="s">
        <v>322</v>
      </c>
      <c r="K24" s="17" t="s">
        <v>165</v>
      </c>
      <c r="L24" s="122" t="s">
        <v>167</v>
      </c>
      <c r="M24" s="119" t="str">
        <f t="shared" si="1"/>
        <v>MEDIUM</v>
      </c>
      <c r="N24" s="123" t="s">
        <v>323</v>
      </c>
      <c r="O24" s="17" t="s">
        <v>324</v>
      </c>
      <c r="P24" s="122" t="s">
        <v>214</v>
      </c>
      <c r="Q24" s="161" t="s">
        <v>325</v>
      </c>
      <c r="R24" s="162"/>
      <c r="S24" s="124"/>
      <c r="T24" s="52">
        <f t="shared" si="2"/>
        <v>12</v>
      </c>
      <c r="U24" s="52">
        <f t="shared" si="3"/>
        <v>8</v>
      </c>
    </row>
    <row r="25" spans="2:21" s="53" customFormat="1" x14ac:dyDescent="0.25">
      <c r="B25" s="125"/>
      <c r="C25" s="15"/>
      <c r="D25" s="15"/>
      <c r="E25" s="159"/>
      <c r="F25" s="160"/>
      <c r="G25" s="17"/>
      <c r="H25" s="122"/>
      <c r="I25" s="113" t="str">
        <f t="shared" si="0"/>
        <v/>
      </c>
      <c r="J25" s="125"/>
      <c r="K25" s="17"/>
      <c r="L25" s="122"/>
      <c r="M25" s="119" t="str">
        <f t="shared" si="1"/>
        <v/>
      </c>
      <c r="N25" s="123"/>
      <c r="O25" s="17"/>
      <c r="P25" s="122"/>
      <c r="Q25" s="124"/>
      <c r="R25" s="125"/>
      <c r="S25" s="124"/>
      <c r="T25" s="52" t="str">
        <f t="shared" si="2"/>
        <v/>
      </c>
      <c r="U25" s="52" t="str">
        <f t="shared" si="3"/>
        <v/>
      </c>
    </row>
    <row r="26" spans="2:21" s="53" customFormat="1" x14ac:dyDescent="0.25">
      <c r="B26" s="125"/>
      <c r="C26" s="15"/>
      <c r="D26" s="15"/>
      <c r="E26" s="159"/>
      <c r="F26" s="160"/>
      <c r="G26" s="17"/>
      <c r="H26" s="122"/>
      <c r="I26" s="113" t="str">
        <f t="shared" si="0"/>
        <v/>
      </c>
      <c r="J26" s="125"/>
      <c r="K26" s="17"/>
      <c r="L26" s="122"/>
      <c r="M26" s="119" t="str">
        <f t="shared" si="1"/>
        <v/>
      </c>
      <c r="N26" s="123"/>
      <c r="O26" s="17"/>
      <c r="P26" s="122"/>
      <c r="Q26" s="124"/>
      <c r="R26" s="125"/>
      <c r="S26" s="124"/>
      <c r="T26" s="52" t="str">
        <f t="shared" si="2"/>
        <v/>
      </c>
      <c r="U26" s="52" t="str">
        <f t="shared" si="3"/>
        <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24"/>
      <c r="R27" s="125"/>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61"/>
      <c r="R44" s="162"/>
      <c r="S44" s="124"/>
      <c r="T44" s="52" t="str">
        <f t="shared" si="2"/>
        <v/>
      </c>
      <c r="U44" s="52" t="str">
        <f t="shared" si="3"/>
        <v/>
      </c>
    </row>
    <row r="45" spans="2:21" s="72" customFormat="1" ht="24.75" customHeight="1" thickBot="1" x14ac:dyDescent="0.3">
      <c r="B45" s="69" t="s">
        <v>271</v>
      </c>
      <c r="C45" s="70"/>
      <c r="D45" s="70"/>
      <c r="E45" s="165"/>
      <c r="F45" s="166"/>
      <c r="G45" s="71"/>
      <c r="H45" s="111"/>
      <c r="I45" s="114" t="str">
        <f t="shared" si="0"/>
        <v/>
      </c>
      <c r="J45" s="112"/>
      <c r="K45" s="71"/>
      <c r="L45" s="111"/>
      <c r="M45" s="120" t="str">
        <f t="shared" si="1"/>
        <v/>
      </c>
      <c r="N45" s="118"/>
      <c r="O45" s="71"/>
      <c r="P45" s="71"/>
      <c r="Q45" s="155"/>
      <c r="R45" s="156"/>
      <c r="S45" s="127"/>
      <c r="T45" s="65" t="str">
        <f t="shared" si="2"/>
        <v/>
      </c>
      <c r="U45" s="65" t="str">
        <f t="shared" si="3"/>
        <v/>
      </c>
    </row>
    <row r="46" spans="2:21" customFormat="1" ht="15" customHeight="1" thickTop="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58">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xr:uid="{00000000-0002-0000-0400-000000000000}">
      <formula1>RAG</formula1>
    </dataValidation>
    <dataValidation type="list" allowBlank="1" showInputMessage="1" showErrorMessage="1" sqref="G22:H45 K22:L45" xr:uid="{00000000-0002-0000-04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2171"/>
  <sheetViews>
    <sheetView showGridLines="0" topLeftCell="E25" zoomScale="80" zoomScaleNormal="80" workbookViewId="0">
      <selection activeCell="L28" sqref="L28"/>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326</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COUNTIF($I$22:$I$50,"LOW")</f>
        <v>3</v>
      </c>
      <c r="H10" s="148">
        <f>COUNTIF($I$22:$I$50,"MEDIUM")</f>
        <v>2</v>
      </c>
      <c r="I10" s="148">
        <f>COUNTIF($I$22:$I$50,"HIGH")</f>
        <v>0</v>
      </c>
      <c r="J10" s="40">
        <f>IFERROR(AVERAGE($T$22:$T$50),"")</f>
        <v>4.8</v>
      </c>
      <c r="L10" s="41" t="s">
        <v>170</v>
      </c>
      <c r="M10" s="42">
        <f>COUNTIF($G$22:$G$50,M$9)</f>
        <v>3</v>
      </c>
      <c r="N10" s="42">
        <f>COUNTIF($G$22:$G$50,N$9)</f>
        <v>0</v>
      </c>
      <c r="O10" s="42">
        <f>COUNTIF($G$22:$G$50,O$9)</f>
        <v>2</v>
      </c>
      <c r="P10" s="42">
        <f>COUNTIF($G$22:$G$50,P$9)</f>
        <v>0</v>
      </c>
      <c r="Q10" s="42">
        <f>COUNTIF($G$22:$G$50,Q$9)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COUNTIF($H$22:$H$50,M$9)</f>
        <v>3</v>
      </c>
      <c r="N11" s="45">
        <f>COUNTIF($H$22:$H$50,N$9)</f>
        <v>0</v>
      </c>
      <c r="O11" s="45">
        <f>COUNTIF($H$22:$H$50,O$9)</f>
        <v>1</v>
      </c>
      <c r="P11" s="45">
        <f>COUNTIF($H$22:$H$50,P$9)</f>
        <v>1</v>
      </c>
      <c r="Q11" s="45">
        <f>COUNTIF($H$22:$H$50,Q$9)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COUNTIF($M$22:$M$50,"LOW")</f>
        <v>2</v>
      </c>
      <c r="H15" s="148">
        <f>COUNTIF($M$22:$M$50,"MEDIUM")</f>
        <v>1</v>
      </c>
      <c r="I15" s="148">
        <f>COUNTIF($M$22:$M$50,"HIGH")</f>
        <v>1</v>
      </c>
      <c r="J15" s="40">
        <f>IFERROR(AVERAGE($U$22:$U$50),"")</f>
        <v>6.5</v>
      </c>
      <c r="L15" s="41" t="s">
        <v>170</v>
      </c>
      <c r="M15" s="42">
        <f>COUNTIF($K$22:$K$50,M$14)</f>
        <v>2</v>
      </c>
      <c r="N15" s="42">
        <f>COUNTIF($K$22:$K$50,N$14)</f>
        <v>0</v>
      </c>
      <c r="O15" s="42">
        <f>COUNTIF($K$22:$K$50,O$14)</f>
        <v>2</v>
      </c>
      <c r="P15" s="42">
        <f>COUNTIF($K$22:$K$50,P$14)</f>
        <v>0</v>
      </c>
      <c r="Q15" s="42">
        <f>COUNTIF($K$22:$K$50,Q$14)</f>
        <v>0</v>
      </c>
      <c r="R15" s="43"/>
    </row>
    <row r="16" spans="2:19" ht="20.100000000000001" customHeight="1" x14ac:dyDescent="0.25">
      <c r="B16" s="90" t="s">
        <v>178</v>
      </c>
      <c r="C16" s="88"/>
      <c r="D16" s="88"/>
      <c r="E16" s="89"/>
      <c r="F16" s="35"/>
      <c r="G16" s="149"/>
      <c r="H16" s="149"/>
      <c r="I16" s="149"/>
      <c r="J16" s="44" t="str">
        <f>IF(J15="","",IF(J15&lt;4.001,"LOW",IF(J15&lt;12.001,"MEDIUM","HIGH")))</f>
        <v>MEDIUM</v>
      </c>
      <c r="L16" s="41" t="s">
        <v>172</v>
      </c>
      <c r="M16" s="45">
        <f>COUNTIF($L$22:$L$50,M$14)</f>
        <v>2</v>
      </c>
      <c r="N16" s="45">
        <f>COUNTIF($L$22:$L$50,N$14)</f>
        <v>0</v>
      </c>
      <c r="O16" s="45">
        <f>COUNTIF($L$22:$L$50,O$14)</f>
        <v>1</v>
      </c>
      <c r="P16" s="45">
        <f>COUNTIF($L$22:$L$50,P$14)</f>
        <v>0</v>
      </c>
      <c r="Q16" s="45">
        <f>COUNTIF($L$22:$L$50,Q$14)</f>
        <v>1</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84" x14ac:dyDescent="0.25">
      <c r="B22" s="49" t="s">
        <v>327</v>
      </c>
      <c r="C22" s="14" t="s">
        <v>307</v>
      </c>
      <c r="D22" s="14" t="s">
        <v>328</v>
      </c>
      <c r="E22" s="157" t="s">
        <v>329</v>
      </c>
      <c r="F22" s="158"/>
      <c r="G22" s="50" t="s">
        <v>164</v>
      </c>
      <c r="H22" s="16" t="s">
        <v>164</v>
      </c>
      <c r="I22" s="113" t="str">
        <f>IF(T22="","",IF(T22&lt;4.001,"LOW",IF(T22&lt;12.001,"MEDIUM","HIGH")))</f>
        <v>LOW</v>
      </c>
      <c r="J22" s="49" t="s">
        <v>330</v>
      </c>
      <c r="K22" s="50" t="s">
        <v>164</v>
      </c>
      <c r="L22" s="16" t="s">
        <v>164</v>
      </c>
      <c r="M22" s="119" t="str">
        <f>IF(U22="","",IF(U22&lt;4.001,"LOW",IF(U22&lt;12.001,"MEDIUM","HIGH")))</f>
        <v>LOW</v>
      </c>
      <c r="N22" s="117" t="s">
        <v>206</v>
      </c>
      <c r="O22" s="50" t="s">
        <v>312</v>
      </c>
      <c r="P22" s="16" t="s">
        <v>221</v>
      </c>
      <c r="Q22" s="163" t="s">
        <v>331</v>
      </c>
      <c r="R22" s="164"/>
      <c r="S22" s="101"/>
      <c r="T22" s="52">
        <f>IFERROR(LEFT(G22,1)*LEFT(H22,1),"")</f>
        <v>1</v>
      </c>
      <c r="U22" s="52">
        <f>IFERROR(LEFT(K22,1)*LEFT(L22,1),"")</f>
        <v>1</v>
      </c>
    </row>
    <row r="23" spans="2:21" s="53" customFormat="1" ht="48" x14ac:dyDescent="0.25">
      <c r="B23" s="125" t="s">
        <v>332</v>
      </c>
      <c r="C23" s="15" t="s">
        <v>230</v>
      </c>
      <c r="D23" s="15" t="s">
        <v>333</v>
      </c>
      <c r="E23" s="159" t="s">
        <v>334</v>
      </c>
      <c r="F23" s="160"/>
      <c r="G23" s="17" t="s">
        <v>164</v>
      </c>
      <c r="H23" s="122" t="s">
        <v>164</v>
      </c>
      <c r="I23" s="113" t="str">
        <f t="shared" ref="I23:I50" si="0">IF(T23="","",IF(T23&lt;4.001,"LOW",IF(T23&lt;12.001,"MEDIUM","HIGH")))</f>
        <v>LOW</v>
      </c>
      <c r="J23" s="125" t="s">
        <v>335</v>
      </c>
      <c r="K23" s="17" t="s">
        <v>164</v>
      </c>
      <c r="L23" s="122" t="s">
        <v>164</v>
      </c>
      <c r="M23" s="119" t="str">
        <f t="shared" ref="M23:M50" si="1">IF(U23="","",IF(U23&lt;4.001,"LOW",IF(U23&lt;12.001,"MEDIUM","HIGH")))</f>
        <v>LOW</v>
      </c>
      <c r="N23" s="123" t="s">
        <v>206</v>
      </c>
      <c r="O23" s="17" t="s">
        <v>312</v>
      </c>
      <c r="P23" s="122" t="s">
        <v>221</v>
      </c>
      <c r="Q23" s="161" t="s">
        <v>336</v>
      </c>
      <c r="R23" s="162"/>
      <c r="S23" s="124"/>
      <c r="T23" s="52">
        <f t="shared" ref="T23:T50" si="2">IFERROR(LEFT(G23,1)*LEFT(H23,1),"")</f>
        <v>1</v>
      </c>
      <c r="U23" s="52">
        <f t="shared" ref="U23:U50" si="3">IFERROR(LEFT(K23,1)*LEFT(L23,1),"")</f>
        <v>1</v>
      </c>
    </row>
    <row r="24" spans="2:21" s="53" customFormat="1" ht="96" x14ac:dyDescent="0.25">
      <c r="B24" s="125" t="s">
        <v>337</v>
      </c>
      <c r="C24" s="15" t="s">
        <v>338</v>
      </c>
      <c r="D24" s="15" t="s">
        <v>339</v>
      </c>
      <c r="E24" s="159" t="s">
        <v>340</v>
      </c>
      <c r="F24" s="160"/>
      <c r="G24" s="17" t="s">
        <v>166</v>
      </c>
      <c r="H24" s="122" t="s">
        <v>167</v>
      </c>
      <c r="I24" s="113" t="str">
        <f t="shared" si="0"/>
        <v>MEDIUM</v>
      </c>
      <c r="J24" s="125" t="s">
        <v>341</v>
      </c>
      <c r="K24" s="17" t="s">
        <v>166</v>
      </c>
      <c r="L24" s="122" t="s">
        <v>168</v>
      </c>
      <c r="M24" s="119" t="str">
        <f t="shared" si="1"/>
        <v>HIGH</v>
      </c>
      <c r="N24" s="123" t="s">
        <v>342</v>
      </c>
      <c r="O24" s="17" t="s">
        <v>312</v>
      </c>
      <c r="P24" s="122" t="s">
        <v>221</v>
      </c>
      <c r="Q24" s="161" t="s">
        <v>558</v>
      </c>
      <c r="R24" s="162"/>
      <c r="S24" s="124"/>
      <c r="T24" s="52">
        <f t="shared" si="2"/>
        <v>12</v>
      </c>
      <c r="U24" s="52">
        <f t="shared" si="3"/>
        <v>15</v>
      </c>
    </row>
    <row r="25" spans="2:21" s="53" customFormat="1" ht="60" x14ac:dyDescent="0.25">
      <c r="B25" s="125" t="s">
        <v>343</v>
      </c>
      <c r="C25" s="15" t="s">
        <v>223</v>
      </c>
      <c r="D25" s="15"/>
      <c r="E25" s="159"/>
      <c r="F25" s="160"/>
      <c r="G25" s="17"/>
      <c r="H25" s="122"/>
      <c r="I25" s="113" t="str">
        <f t="shared" si="0"/>
        <v/>
      </c>
      <c r="J25" s="125" t="s">
        <v>344</v>
      </c>
      <c r="K25" s="17"/>
      <c r="L25" s="122"/>
      <c r="M25" s="119" t="str">
        <f t="shared" si="1"/>
        <v/>
      </c>
      <c r="N25" s="123"/>
      <c r="O25" s="17"/>
      <c r="P25" s="122"/>
      <c r="Q25" s="161"/>
      <c r="R25" s="162"/>
      <c r="S25" s="124"/>
      <c r="T25" s="52" t="str">
        <f t="shared" si="2"/>
        <v/>
      </c>
      <c r="U25" s="52" t="str">
        <f t="shared" si="3"/>
        <v/>
      </c>
    </row>
    <row r="26" spans="2:21" s="53" customFormat="1" ht="48" x14ac:dyDescent="0.25">
      <c r="B26" s="125" t="s">
        <v>345</v>
      </c>
      <c r="C26" s="15" t="s">
        <v>223</v>
      </c>
      <c r="D26" s="15"/>
      <c r="E26" s="159"/>
      <c r="F26" s="160"/>
      <c r="G26" s="17"/>
      <c r="H26" s="122"/>
      <c r="I26" s="113" t="str">
        <f t="shared" si="0"/>
        <v/>
      </c>
      <c r="J26" s="125" t="s">
        <v>346</v>
      </c>
      <c r="K26" s="17"/>
      <c r="L26" s="122"/>
      <c r="M26" s="119" t="str">
        <f t="shared" si="1"/>
        <v/>
      </c>
      <c r="N26" s="123"/>
      <c r="O26" s="17"/>
      <c r="P26" s="122"/>
      <c r="Q26" s="161"/>
      <c r="R26" s="162"/>
      <c r="S26" s="124"/>
      <c r="T26" s="52" t="str">
        <f t="shared" si="2"/>
        <v/>
      </c>
      <c r="U26" s="52" t="str">
        <f t="shared" si="3"/>
        <v/>
      </c>
    </row>
    <row r="27" spans="2:21" s="53" customFormat="1" ht="36" x14ac:dyDescent="0.25">
      <c r="B27" s="125" t="s">
        <v>347</v>
      </c>
      <c r="C27" s="15" t="s">
        <v>223</v>
      </c>
      <c r="D27" s="15"/>
      <c r="E27" s="159"/>
      <c r="F27" s="160"/>
      <c r="G27" s="17"/>
      <c r="H27" s="122"/>
      <c r="I27" s="113" t="str">
        <f t="shared" si="0"/>
        <v/>
      </c>
      <c r="J27" s="125" t="s">
        <v>348</v>
      </c>
      <c r="K27" s="17"/>
      <c r="L27" s="122"/>
      <c r="M27" s="119" t="str">
        <f t="shared" si="1"/>
        <v/>
      </c>
      <c r="N27" s="123"/>
      <c r="O27" s="17"/>
      <c r="P27" s="122"/>
      <c r="Q27" s="161"/>
      <c r="R27" s="162"/>
      <c r="S27" s="124"/>
      <c r="T27" s="52" t="str">
        <f t="shared" si="2"/>
        <v/>
      </c>
      <c r="U27" s="52" t="str">
        <f t="shared" si="3"/>
        <v/>
      </c>
    </row>
    <row r="28" spans="2:21" s="53" customFormat="1" ht="48" x14ac:dyDescent="0.25">
      <c r="B28" s="125" t="s">
        <v>349</v>
      </c>
      <c r="C28" s="15" t="s">
        <v>338</v>
      </c>
      <c r="D28" s="15" t="s">
        <v>350</v>
      </c>
      <c r="E28" s="159" t="s">
        <v>351</v>
      </c>
      <c r="F28" s="160"/>
      <c r="G28" s="17" t="s">
        <v>166</v>
      </c>
      <c r="H28" s="122" t="s">
        <v>166</v>
      </c>
      <c r="I28" s="113" t="str">
        <f t="shared" si="0"/>
        <v>MEDIUM</v>
      </c>
      <c r="J28" s="125" t="s">
        <v>352</v>
      </c>
      <c r="K28" s="17" t="s">
        <v>166</v>
      </c>
      <c r="L28" s="122" t="s">
        <v>166</v>
      </c>
      <c r="M28" s="119" t="str">
        <f t="shared" si="1"/>
        <v>MEDIUM</v>
      </c>
      <c r="N28" s="123" t="s">
        <v>342</v>
      </c>
      <c r="O28" s="121">
        <v>44075</v>
      </c>
      <c r="P28" s="122" t="s">
        <v>214</v>
      </c>
      <c r="Q28" s="161" t="s">
        <v>353</v>
      </c>
      <c r="R28" s="162"/>
      <c r="S28" s="124"/>
      <c r="T28" s="52">
        <f t="shared" si="2"/>
        <v>9</v>
      </c>
      <c r="U28" s="52">
        <f t="shared" si="3"/>
        <v>9</v>
      </c>
    </row>
    <row r="29" spans="2:21" s="53" customFormat="1" ht="36" x14ac:dyDescent="0.25">
      <c r="B29" s="125" t="s">
        <v>354</v>
      </c>
      <c r="C29" s="15" t="s">
        <v>223</v>
      </c>
      <c r="D29" s="15"/>
      <c r="E29" s="159" t="s">
        <v>355</v>
      </c>
      <c r="F29" s="160"/>
      <c r="G29" s="17" t="s">
        <v>164</v>
      </c>
      <c r="H29" s="122" t="s">
        <v>164</v>
      </c>
      <c r="I29" s="113" t="str">
        <f t="shared" si="0"/>
        <v>LOW</v>
      </c>
      <c r="J29" s="125" t="s">
        <v>356</v>
      </c>
      <c r="K29" s="17"/>
      <c r="L29" s="122"/>
      <c r="M29" s="119" t="str">
        <f t="shared" si="1"/>
        <v/>
      </c>
      <c r="N29" s="123"/>
      <c r="O29" s="17"/>
      <c r="P29" s="122"/>
      <c r="Q29" s="161"/>
      <c r="R29" s="162"/>
      <c r="S29" s="124" t="s">
        <v>357</v>
      </c>
      <c r="T29" s="52">
        <f t="shared" si="2"/>
        <v>1</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22"/>
      <c r="M47" s="119" t="str">
        <f t="shared" si="1"/>
        <v/>
      </c>
      <c r="N47" s="123"/>
      <c r="O47" s="17"/>
      <c r="P47" s="122"/>
      <c r="Q47" s="124"/>
      <c r="R47" s="125"/>
      <c r="S47" s="124"/>
      <c r="T47" s="52" t="str">
        <f t="shared" si="2"/>
        <v/>
      </c>
      <c r="U47" s="52" t="str">
        <f t="shared" si="3"/>
        <v/>
      </c>
    </row>
    <row r="48" spans="2:21" s="53" customFormat="1" x14ac:dyDescent="0.25">
      <c r="B48" s="125"/>
      <c r="C48" s="15"/>
      <c r="D48" s="15"/>
      <c r="E48" s="159"/>
      <c r="F48" s="160"/>
      <c r="G48" s="17"/>
      <c r="H48" s="122"/>
      <c r="I48" s="113" t="str">
        <f t="shared" si="0"/>
        <v/>
      </c>
      <c r="J48" s="125"/>
      <c r="K48" s="17"/>
      <c r="L48" s="122"/>
      <c r="M48" s="119" t="str">
        <f t="shared" si="1"/>
        <v/>
      </c>
      <c r="N48" s="123"/>
      <c r="O48" s="17"/>
      <c r="P48" s="122"/>
      <c r="Q48" s="124"/>
      <c r="R48" s="125"/>
      <c r="S48" s="124"/>
      <c r="T48" s="52" t="str">
        <f t="shared" si="2"/>
        <v/>
      </c>
      <c r="U48" s="52" t="str">
        <f t="shared" si="3"/>
        <v/>
      </c>
    </row>
    <row r="49" spans="2:21" s="53" customFormat="1" x14ac:dyDescent="0.25">
      <c r="B49" s="125"/>
      <c r="C49" s="15"/>
      <c r="D49" s="15"/>
      <c r="E49" s="159"/>
      <c r="F49" s="160"/>
      <c r="G49" s="17"/>
      <c r="H49" s="122"/>
      <c r="I49" s="113" t="str">
        <f t="shared" si="0"/>
        <v/>
      </c>
      <c r="J49" s="125"/>
      <c r="K49" s="17"/>
      <c r="L49" s="122"/>
      <c r="M49" s="119" t="str">
        <f t="shared" si="1"/>
        <v/>
      </c>
      <c r="N49" s="123"/>
      <c r="O49" s="17"/>
      <c r="P49" s="122"/>
      <c r="Q49" s="161"/>
      <c r="R49" s="162"/>
      <c r="S49" s="124"/>
      <c r="T49" s="52" t="str">
        <f t="shared" si="2"/>
        <v/>
      </c>
      <c r="U49" s="52" t="str">
        <f t="shared" si="3"/>
        <v/>
      </c>
    </row>
    <row r="50" spans="2:21" s="72" customFormat="1" ht="24.75" customHeight="1" thickBot="1" x14ac:dyDescent="0.3">
      <c r="B50" s="69" t="s">
        <v>271</v>
      </c>
      <c r="C50" s="70"/>
      <c r="D50" s="70"/>
      <c r="E50" s="165"/>
      <c r="F50" s="166"/>
      <c r="G50" s="71"/>
      <c r="H50" s="111"/>
      <c r="I50" s="114" t="str">
        <f t="shared" si="0"/>
        <v/>
      </c>
      <c r="J50" s="112"/>
      <c r="K50" s="71"/>
      <c r="L50" s="111"/>
      <c r="M50" s="120" t="str">
        <f t="shared" si="1"/>
        <v/>
      </c>
      <c r="N50" s="118"/>
      <c r="O50" s="71"/>
      <c r="P50" s="71"/>
      <c r="Q50" s="155"/>
      <c r="R50" s="156"/>
      <c r="S50" s="127"/>
      <c r="T50" s="65" t="str">
        <f t="shared" si="2"/>
        <v/>
      </c>
      <c r="U50" s="65" t="str">
        <f t="shared" si="3"/>
        <v/>
      </c>
    </row>
    <row r="51" spans="2:21" customFormat="1" ht="15" customHeight="1" thickTop="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68">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xr:uid="{00000000-0002-0000-0500-000000000000}">
      <formula1>RAG</formula1>
    </dataValidation>
    <dataValidation type="list" allowBlank="1" showInputMessage="1" showErrorMessage="1" sqref="G22:H50 K22:L50" xr:uid="{00000000-0002-0000-05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V2169"/>
  <sheetViews>
    <sheetView showGridLines="0" topLeftCell="G11" zoomScale="80" zoomScaleNormal="80" workbookViewId="0">
      <selection activeCell="Q27" sqref="Q27:R27"/>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358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COUNTIF($I$22:$I$48,"LOW")</f>
        <v>0</v>
      </c>
      <c r="H10" s="148">
        <f>COUNTIF($I$22:$I$48,"MEDIUM")</f>
        <v>5</v>
      </c>
      <c r="I10" s="148">
        <f>COUNTIF($I$22:$I$48,"HIGH")</f>
        <v>1</v>
      </c>
      <c r="J10" s="40">
        <f>IFERROR(AVERAGE($T$22:$T$48),"")</f>
        <v>11</v>
      </c>
      <c r="L10" s="41" t="s">
        <v>170</v>
      </c>
      <c r="M10" s="42">
        <f>COUNTIF($G$22:$G$48,M$9)</f>
        <v>0</v>
      </c>
      <c r="N10" s="42">
        <f>COUNTIF($G$22:$G$48,N$9)</f>
        <v>2</v>
      </c>
      <c r="O10" s="42">
        <f>COUNTIF($G$22:$G$48,O$9)</f>
        <v>3</v>
      </c>
      <c r="P10" s="42">
        <f>COUNTIF($G$22:$G$48,P$9)</f>
        <v>1</v>
      </c>
      <c r="Q10" s="42">
        <f>COUNTIF($G$22:$G$48,Q$9)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COUNTIF($H$22:$H$48,M$9)</f>
        <v>0</v>
      </c>
      <c r="N11" s="45">
        <f>COUNTIF($H$22:$H$48,N$9)</f>
        <v>0</v>
      </c>
      <c r="O11" s="45">
        <f>COUNTIF($H$22:$H$48,O$9)</f>
        <v>1</v>
      </c>
      <c r="P11" s="45">
        <f>COUNTIF($H$22:$H$48,P$9)</f>
        <v>5</v>
      </c>
      <c r="Q11" s="45">
        <f>COUNTIF($H$22:$H$48,Q$9)</f>
        <v>0</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COUNTIF($M$22:$M$48,"LOW")</f>
        <v>0</v>
      </c>
      <c r="H15" s="148">
        <f>COUNTIF($M$22:$M$48,"MEDIUM")</f>
        <v>3</v>
      </c>
      <c r="I15" s="148">
        <f>COUNTIF($M$22:$M$48,"HIGH")</f>
        <v>3</v>
      </c>
      <c r="J15" s="40">
        <f>IFERROR(AVERAGE($U$22:$U$48),"")</f>
        <v>13.666666666666666</v>
      </c>
      <c r="L15" s="41" t="s">
        <v>170</v>
      </c>
      <c r="M15" s="42">
        <f>COUNTIF($K$22:$K$48,M$14)</f>
        <v>0</v>
      </c>
      <c r="N15" s="42">
        <f>COUNTIF($K$22:$K$48,N$14)</f>
        <v>1</v>
      </c>
      <c r="O15" s="42">
        <f>COUNTIF($K$22:$K$48,O$14)</f>
        <v>2</v>
      </c>
      <c r="P15" s="42">
        <f>COUNTIF($K$22:$K$48,P$14)</f>
        <v>3</v>
      </c>
      <c r="Q15" s="42">
        <f>COUNTIF($K$22:$K$48,Q$14)</f>
        <v>0</v>
      </c>
      <c r="R15" s="43"/>
    </row>
    <row r="16" spans="2:19" ht="20.100000000000001" customHeight="1" x14ac:dyDescent="0.25">
      <c r="B16" s="90" t="s">
        <v>178</v>
      </c>
      <c r="C16" s="88"/>
      <c r="D16" s="88"/>
      <c r="E16" s="89"/>
      <c r="F16" s="35"/>
      <c r="G16" s="149"/>
      <c r="H16" s="149"/>
      <c r="I16" s="149"/>
      <c r="J16" s="44" t="str">
        <f>IF(J15="","",IF(J15&lt;4.001,"LOW",IF(J15&lt;12.001,"MEDIUM","HIGH")))</f>
        <v>HIGH</v>
      </c>
      <c r="L16" s="41" t="s">
        <v>172</v>
      </c>
      <c r="M16" s="45">
        <f>COUNTIF($L$22:$L$48,M$14)</f>
        <v>0</v>
      </c>
      <c r="N16" s="45">
        <f>COUNTIF($L$22:$L$48,N$14)</f>
        <v>0</v>
      </c>
      <c r="O16" s="45">
        <f>COUNTIF($L$22:$L$48,O$14)</f>
        <v>1</v>
      </c>
      <c r="P16" s="45">
        <f>COUNTIF($L$22:$L$48,P$14)</f>
        <v>4</v>
      </c>
      <c r="Q16" s="45">
        <f>COUNTIF($L$22:$L$48,Q$14)</f>
        <v>1</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84" x14ac:dyDescent="0.25">
      <c r="B22" s="49" t="s">
        <v>359</v>
      </c>
      <c r="C22" s="14" t="s">
        <v>360</v>
      </c>
      <c r="D22" s="14" t="s">
        <v>361</v>
      </c>
      <c r="E22" s="157" t="s">
        <v>362</v>
      </c>
      <c r="F22" s="158"/>
      <c r="G22" s="50" t="s">
        <v>165</v>
      </c>
      <c r="H22" s="16" t="s">
        <v>167</v>
      </c>
      <c r="I22" s="113" t="str">
        <f>IF(T22="","",IF(T22&lt;4.001,"LOW",IF(T22&lt;12.001,"MEDIUM","HIGH")))</f>
        <v>MEDIUM</v>
      </c>
      <c r="J22" s="49" t="s">
        <v>363</v>
      </c>
      <c r="K22" s="50" t="s">
        <v>166</v>
      </c>
      <c r="L22" s="16" t="s">
        <v>167</v>
      </c>
      <c r="M22" s="119" t="str">
        <f>IF(U22="","",IF(U22&lt;4.001,"LOW",IF(U22&lt;12.001,"MEDIUM","HIGH")))</f>
        <v>MEDIUM</v>
      </c>
      <c r="N22" s="117" t="s">
        <v>206</v>
      </c>
      <c r="O22" s="50" t="s">
        <v>312</v>
      </c>
      <c r="P22" s="16" t="s">
        <v>214</v>
      </c>
      <c r="Q22" s="163" t="s">
        <v>559</v>
      </c>
      <c r="R22" s="164"/>
      <c r="S22" s="101"/>
      <c r="T22" s="52">
        <f>IFERROR(LEFT(G22,1)*LEFT(H22,1),"")</f>
        <v>8</v>
      </c>
      <c r="U22" s="52">
        <f>IFERROR(LEFT(K22,1)*LEFT(L22,1),"")</f>
        <v>12</v>
      </c>
    </row>
    <row r="23" spans="2:21" s="53" customFormat="1" ht="96" x14ac:dyDescent="0.25">
      <c r="B23" s="125" t="s">
        <v>364</v>
      </c>
      <c r="C23" s="15" t="s">
        <v>299</v>
      </c>
      <c r="D23" s="15" t="s">
        <v>365</v>
      </c>
      <c r="E23" s="159" t="s">
        <v>366</v>
      </c>
      <c r="F23" s="160"/>
      <c r="G23" s="17" t="s">
        <v>166</v>
      </c>
      <c r="H23" s="122" t="s">
        <v>167</v>
      </c>
      <c r="I23" s="113" t="str">
        <f t="shared" ref="I23:I48" si="0">IF(T23="","",IF(T23&lt;4.001,"LOW",IF(T23&lt;12.001,"MEDIUM","HIGH")))</f>
        <v>MEDIUM</v>
      </c>
      <c r="J23" s="125" t="s">
        <v>367</v>
      </c>
      <c r="K23" s="17" t="s">
        <v>166</v>
      </c>
      <c r="L23" s="122" t="s">
        <v>167</v>
      </c>
      <c r="M23" s="119" t="str">
        <f t="shared" ref="M23:M48" si="1">IF(U23="","",IF(U23&lt;4.001,"LOW",IF(U23&lt;12.001,"MEDIUM","HIGH")))</f>
        <v>MEDIUM</v>
      </c>
      <c r="N23" s="123" t="s">
        <v>206</v>
      </c>
      <c r="O23" s="17" t="s">
        <v>312</v>
      </c>
      <c r="P23" s="122" t="s">
        <v>214</v>
      </c>
      <c r="Q23" s="161" t="s">
        <v>368</v>
      </c>
      <c r="R23" s="162"/>
      <c r="S23" s="124"/>
      <c r="T23" s="52">
        <f t="shared" ref="T23:T48" si="2">IFERROR(LEFT(G23,1)*LEFT(H23,1),"")</f>
        <v>12</v>
      </c>
      <c r="U23" s="52">
        <f t="shared" ref="U23:U48" si="3">IFERROR(LEFT(K23,1)*LEFT(L23,1),"")</f>
        <v>12</v>
      </c>
    </row>
    <row r="24" spans="2:21" s="53" customFormat="1" ht="84" x14ac:dyDescent="0.25">
      <c r="B24" s="125" t="s">
        <v>369</v>
      </c>
      <c r="C24" s="15" t="s">
        <v>299</v>
      </c>
      <c r="D24" s="15" t="s">
        <v>365</v>
      </c>
      <c r="E24" s="159" t="s">
        <v>370</v>
      </c>
      <c r="F24" s="160"/>
      <c r="G24" s="17" t="s">
        <v>165</v>
      </c>
      <c r="H24" s="122" t="s">
        <v>166</v>
      </c>
      <c r="I24" s="113" t="str">
        <f t="shared" si="0"/>
        <v>MEDIUM</v>
      </c>
      <c r="J24" s="125" t="s">
        <v>371</v>
      </c>
      <c r="K24" s="17" t="s">
        <v>165</v>
      </c>
      <c r="L24" s="122" t="s">
        <v>166</v>
      </c>
      <c r="M24" s="119" t="str">
        <f t="shared" si="1"/>
        <v>MEDIUM</v>
      </c>
      <c r="N24" s="123" t="s">
        <v>372</v>
      </c>
      <c r="O24" s="17" t="s">
        <v>324</v>
      </c>
      <c r="P24" s="122" t="s">
        <v>208</v>
      </c>
      <c r="Q24" s="161" t="s">
        <v>373</v>
      </c>
      <c r="R24" s="162"/>
      <c r="S24" s="124"/>
      <c r="T24" s="52">
        <f t="shared" si="2"/>
        <v>6</v>
      </c>
      <c r="U24" s="52">
        <f t="shared" si="3"/>
        <v>6</v>
      </c>
    </row>
    <row r="25" spans="2:21" s="53" customFormat="1" ht="60" x14ac:dyDescent="0.25">
      <c r="B25" s="125" t="s">
        <v>374</v>
      </c>
      <c r="C25" s="15" t="s">
        <v>299</v>
      </c>
      <c r="D25" s="15" t="s">
        <v>365</v>
      </c>
      <c r="E25" s="159" t="s">
        <v>560</v>
      </c>
      <c r="F25" s="160"/>
      <c r="G25" s="17" t="s">
        <v>166</v>
      </c>
      <c r="H25" s="122" t="s">
        <v>167</v>
      </c>
      <c r="I25" s="113" t="str">
        <f t="shared" si="0"/>
        <v>MEDIUM</v>
      </c>
      <c r="J25" s="125" t="s">
        <v>375</v>
      </c>
      <c r="K25" s="17" t="s">
        <v>167</v>
      </c>
      <c r="L25" s="122" t="s">
        <v>168</v>
      </c>
      <c r="M25" s="119" t="str">
        <f t="shared" si="1"/>
        <v>HIGH</v>
      </c>
      <c r="N25" s="123" t="s">
        <v>376</v>
      </c>
      <c r="O25" s="17" t="s">
        <v>324</v>
      </c>
      <c r="P25" s="122" t="s">
        <v>208</v>
      </c>
      <c r="Q25" s="161" t="s">
        <v>561</v>
      </c>
      <c r="R25" s="162"/>
      <c r="S25" s="124"/>
      <c r="T25" s="52">
        <f t="shared" si="2"/>
        <v>12</v>
      </c>
      <c r="U25" s="52">
        <f t="shared" si="3"/>
        <v>20</v>
      </c>
    </row>
    <row r="26" spans="2:21" s="53" customFormat="1" ht="108" x14ac:dyDescent="0.25">
      <c r="B26" s="125" t="s">
        <v>377</v>
      </c>
      <c r="C26" s="15" t="s">
        <v>299</v>
      </c>
      <c r="D26" s="15" t="s">
        <v>378</v>
      </c>
      <c r="E26" s="159" t="s">
        <v>379</v>
      </c>
      <c r="F26" s="160"/>
      <c r="G26" s="17" t="s">
        <v>166</v>
      </c>
      <c r="H26" s="122" t="s">
        <v>167</v>
      </c>
      <c r="I26" s="113" t="str">
        <f t="shared" si="0"/>
        <v>MEDIUM</v>
      </c>
      <c r="J26" s="125" t="s">
        <v>380</v>
      </c>
      <c r="K26" s="17" t="s">
        <v>167</v>
      </c>
      <c r="L26" s="122" t="s">
        <v>167</v>
      </c>
      <c r="M26" s="119" t="str">
        <f t="shared" si="1"/>
        <v>HIGH</v>
      </c>
      <c r="N26" s="123" t="s">
        <v>381</v>
      </c>
      <c r="O26" s="17" t="s">
        <v>312</v>
      </c>
      <c r="P26" s="122" t="s">
        <v>214</v>
      </c>
      <c r="Q26" s="161" t="s">
        <v>562</v>
      </c>
      <c r="R26" s="162"/>
      <c r="S26" s="124"/>
      <c r="T26" s="52">
        <f t="shared" si="2"/>
        <v>12</v>
      </c>
      <c r="U26" s="52">
        <f t="shared" si="3"/>
        <v>16</v>
      </c>
    </row>
    <row r="27" spans="2:21" s="53" customFormat="1" ht="84" x14ac:dyDescent="0.25">
      <c r="B27" s="125" t="s">
        <v>382</v>
      </c>
      <c r="C27" s="15" t="s">
        <v>307</v>
      </c>
      <c r="D27" s="15" t="s">
        <v>383</v>
      </c>
      <c r="E27" s="159" t="s">
        <v>563</v>
      </c>
      <c r="F27" s="160"/>
      <c r="G27" s="17" t="s">
        <v>167</v>
      </c>
      <c r="H27" s="122" t="s">
        <v>167</v>
      </c>
      <c r="I27" s="113" t="str">
        <f t="shared" si="0"/>
        <v>HIGH</v>
      </c>
      <c r="J27" s="125" t="s">
        <v>384</v>
      </c>
      <c r="K27" s="17" t="s">
        <v>167</v>
      </c>
      <c r="L27" s="122" t="s">
        <v>167</v>
      </c>
      <c r="M27" s="119" t="str">
        <f t="shared" si="1"/>
        <v>HIGH</v>
      </c>
      <c r="N27" s="123" t="s">
        <v>206</v>
      </c>
      <c r="O27" s="17" t="s">
        <v>324</v>
      </c>
      <c r="P27" s="122" t="s">
        <v>208</v>
      </c>
      <c r="Q27" s="161" t="s">
        <v>564</v>
      </c>
      <c r="R27" s="162"/>
      <c r="S27" s="124" t="s">
        <v>385</v>
      </c>
      <c r="T27" s="52">
        <f t="shared" si="2"/>
        <v>16</v>
      </c>
      <c r="U27" s="52">
        <f t="shared" si="3"/>
        <v>16</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24"/>
      <c r="R46" s="125"/>
      <c r="S46" s="124"/>
      <c r="T46" s="52" t="str">
        <f t="shared" si="2"/>
        <v/>
      </c>
      <c r="U46" s="52" t="str">
        <f t="shared" si="3"/>
        <v/>
      </c>
    </row>
    <row r="47" spans="2:21" s="53" customFormat="1" x14ac:dyDescent="0.25">
      <c r="B47" s="125"/>
      <c r="C47" s="15"/>
      <c r="D47" s="15"/>
      <c r="E47" s="159"/>
      <c r="F47" s="160"/>
      <c r="G47" s="17"/>
      <c r="H47" s="122"/>
      <c r="I47" s="113" t="str">
        <f t="shared" si="0"/>
        <v/>
      </c>
      <c r="J47" s="125"/>
      <c r="K47" s="17"/>
      <c r="L47" s="122"/>
      <c r="M47" s="119" t="str">
        <f t="shared" si="1"/>
        <v/>
      </c>
      <c r="N47" s="123"/>
      <c r="O47" s="17"/>
      <c r="P47" s="122"/>
      <c r="Q47" s="161"/>
      <c r="R47" s="162"/>
      <c r="S47" s="124"/>
      <c r="T47" s="52" t="str">
        <f t="shared" si="2"/>
        <v/>
      </c>
      <c r="U47" s="52" t="str">
        <f t="shared" si="3"/>
        <v/>
      </c>
    </row>
    <row r="48" spans="2:21" s="72" customFormat="1" ht="24.75" customHeight="1" thickBot="1" x14ac:dyDescent="0.3">
      <c r="B48" s="69" t="s">
        <v>271</v>
      </c>
      <c r="C48" s="70"/>
      <c r="D48" s="70"/>
      <c r="E48" s="165"/>
      <c r="F48" s="166"/>
      <c r="G48" s="71"/>
      <c r="H48" s="111"/>
      <c r="I48" s="114" t="str">
        <f t="shared" si="0"/>
        <v/>
      </c>
      <c r="J48" s="112"/>
      <c r="K48" s="71"/>
      <c r="L48" s="111"/>
      <c r="M48" s="120" t="str">
        <f t="shared" si="1"/>
        <v/>
      </c>
      <c r="N48" s="118"/>
      <c r="O48" s="71"/>
      <c r="P48" s="71"/>
      <c r="Q48" s="155"/>
      <c r="R48" s="156"/>
      <c r="S48" s="127"/>
      <c r="T48" s="65" t="str">
        <f t="shared" si="2"/>
        <v/>
      </c>
      <c r="U48" s="65" t="str">
        <f t="shared" si="3"/>
        <v/>
      </c>
    </row>
    <row r="49" customFormat="1" ht="15" customHeight="1" thickTop="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6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xr:uid="{00000000-0002-0000-0600-000000000000}">
      <formula1>level</formula1>
    </dataValidation>
    <dataValidation type="list" allowBlank="1" showInputMessage="1" showErrorMessage="1" sqref="P22:P48" xr:uid="{00000000-0002-0000-06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V2168"/>
  <sheetViews>
    <sheetView showGridLines="0" topLeftCell="G22" zoomScale="80" zoomScaleNormal="80" workbookViewId="0">
      <selection activeCell="Q25" sqref="Q25:R25"/>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386</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COUNTIF($I$22:$I$47,"LOW")</f>
        <v>0</v>
      </c>
      <c r="H10" s="148">
        <f>COUNTIF($I$22:$I$47,"MEDIUM")</f>
        <v>4</v>
      </c>
      <c r="I10" s="148">
        <f>COUNTIF($I$22:$I$47,"HIGH")</f>
        <v>1</v>
      </c>
      <c r="J10" s="40">
        <f>IFERROR(AVERAGE($T$22:$T$47),"")</f>
        <v>12.2</v>
      </c>
      <c r="L10" s="41" t="s">
        <v>170</v>
      </c>
      <c r="M10" s="42">
        <f>COUNTIF($G$22:$G$47,M$9)</f>
        <v>0</v>
      </c>
      <c r="N10" s="42">
        <f>COUNTIF($G$22:$G$47,N$9)</f>
        <v>1</v>
      </c>
      <c r="O10" s="42">
        <f>COUNTIF($G$22:$G$47,O$9)</f>
        <v>3</v>
      </c>
      <c r="P10" s="42">
        <f>COUNTIF($G$22:$G$47,P$9)</f>
        <v>1</v>
      </c>
      <c r="Q10" s="42">
        <f>COUNTIF($G$22:$G$47,Q$9)</f>
        <v>0</v>
      </c>
      <c r="R10" s="43"/>
    </row>
    <row r="11" spans="2:19" ht="20.100000000000001" customHeight="1" x14ac:dyDescent="0.25">
      <c r="B11" s="87" t="s">
        <v>171</v>
      </c>
      <c r="C11" s="88"/>
      <c r="D11" s="88"/>
      <c r="E11" s="89"/>
      <c r="F11" s="35"/>
      <c r="G11" s="149"/>
      <c r="H11" s="149"/>
      <c r="I11" s="149"/>
      <c r="J11" s="44" t="str">
        <f>IF(J10="","",IF(J10&lt;4.001,"LOW",IF(J10&lt;12.001,"MEDIUM","HIGH")))</f>
        <v>HIGH</v>
      </c>
      <c r="L11" s="41" t="s">
        <v>172</v>
      </c>
      <c r="M11" s="45">
        <f>COUNTIF($H$22:$H$47,M$9)</f>
        <v>0</v>
      </c>
      <c r="N11" s="45">
        <f>COUNTIF($H$22:$H$47,N$9)</f>
        <v>0</v>
      </c>
      <c r="O11" s="45">
        <f>COUNTIF($H$22:$H$47,O$9)</f>
        <v>1</v>
      </c>
      <c r="P11" s="45">
        <f>COUNTIF($H$22:$H$47,P$9)</f>
        <v>3</v>
      </c>
      <c r="Q11" s="45">
        <f>COUNTIF($H$22:$H$47,Q$9)</f>
        <v>1</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COUNTIF($M$22:$M$47,"LOW")</f>
        <v>0</v>
      </c>
      <c r="H15" s="148">
        <f>COUNTIF($M$22:$M$47,"MEDIUM")</f>
        <v>4</v>
      </c>
      <c r="I15" s="148">
        <f>COUNTIF($M$22:$M$47,"HIGH")</f>
        <v>1</v>
      </c>
      <c r="J15" s="40">
        <f>IFERROR(AVERAGE($U$22:$U$47),"")</f>
        <v>12.8</v>
      </c>
      <c r="L15" s="41" t="s">
        <v>170</v>
      </c>
      <c r="M15" s="42">
        <f>COUNTIF($K$22:$K$47,M$14)</f>
        <v>0</v>
      </c>
      <c r="N15" s="42">
        <f>COUNTIF($K$22:$K$47,N$14)</f>
        <v>1</v>
      </c>
      <c r="O15" s="42">
        <f>COUNTIF($K$22:$K$47,O$14)</f>
        <v>3</v>
      </c>
      <c r="P15" s="42">
        <f>COUNTIF($K$22:$K$47,P$14)</f>
        <v>1</v>
      </c>
      <c r="Q15" s="42">
        <f>COUNTIF($K$22:$K$47,Q$14)</f>
        <v>0</v>
      </c>
      <c r="R15" s="43"/>
    </row>
    <row r="16" spans="2:19" ht="20.100000000000001" customHeight="1" x14ac:dyDescent="0.25">
      <c r="B16" s="90" t="s">
        <v>178</v>
      </c>
      <c r="C16" s="88"/>
      <c r="D16" s="88"/>
      <c r="E16" s="89"/>
      <c r="F16" s="35"/>
      <c r="G16" s="149"/>
      <c r="H16" s="149"/>
      <c r="I16" s="149"/>
      <c r="J16" s="44" t="str">
        <f>IF(J15="","",IF(J15&lt;4.001,"LOW",IF(J15&lt;12.001,"MEDIUM","HIGH")))</f>
        <v>HIGH</v>
      </c>
      <c r="L16" s="41" t="s">
        <v>172</v>
      </c>
      <c r="M16" s="45">
        <f>COUNTIF($L$22:$L$47,M$14)</f>
        <v>0</v>
      </c>
      <c r="N16" s="45">
        <f>COUNTIF($L$22:$L$47,N$14)</f>
        <v>0</v>
      </c>
      <c r="O16" s="45">
        <f>COUNTIF($L$22:$L$47,O$14)</f>
        <v>0</v>
      </c>
      <c r="P16" s="45">
        <f>COUNTIF($L$22:$L$47,P$14)</f>
        <v>4</v>
      </c>
      <c r="Q16" s="45">
        <f>COUNTIF($L$22:$L$47,Q$14)</f>
        <v>1</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60.75" thickBot="1" x14ac:dyDescent="0.3">
      <c r="B22" s="49" t="s">
        <v>387</v>
      </c>
      <c r="C22" s="14" t="s">
        <v>388</v>
      </c>
      <c r="D22" s="14" t="s">
        <v>389</v>
      </c>
      <c r="E22" s="157" t="s">
        <v>390</v>
      </c>
      <c r="F22" s="158"/>
      <c r="G22" s="50" t="s">
        <v>166</v>
      </c>
      <c r="H22" s="16" t="s">
        <v>167</v>
      </c>
      <c r="I22" s="113" t="str">
        <f>IF(T22="","",IF(T22&lt;4.001,"LOW",IF(T22&lt;12.001,"MEDIUM","HIGH")))</f>
        <v>MEDIUM</v>
      </c>
      <c r="J22" s="49" t="s">
        <v>391</v>
      </c>
      <c r="K22" s="50" t="s">
        <v>166</v>
      </c>
      <c r="L22" s="16" t="s">
        <v>167</v>
      </c>
      <c r="M22" s="119" t="str">
        <f>IF(U22="","",IF(U22&lt;4.001,"LOW",IF(U22&lt;12.001,"MEDIUM","HIGH")))</f>
        <v>MEDIUM</v>
      </c>
      <c r="N22" s="117" t="s">
        <v>392</v>
      </c>
      <c r="O22" s="50" t="s">
        <v>312</v>
      </c>
      <c r="P22" s="16" t="s">
        <v>214</v>
      </c>
      <c r="Q22" s="163" t="s">
        <v>566</v>
      </c>
      <c r="R22" s="164"/>
      <c r="S22" s="124" t="s">
        <v>393</v>
      </c>
      <c r="T22" s="52">
        <f>IFERROR(LEFT(G22,1)*LEFT(H22,1),"")</f>
        <v>12</v>
      </c>
      <c r="U22" s="52">
        <f>IFERROR(LEFT(K22,1)*LEFT(L22,1),"")</f>
        <v>12</v>
      </c>
    </row>
    <row r="23" spans="2:21" s="53" customFormat="1" ht="48" x14ac:dyDescent="0.25">
      <c r="B23" s="125" t="s">
        <v>394</v>
      </c>
      <c r="C23" s="15" t="s">
        <v>388</v>
      </c>
      <c r="D23" s="14" t="s">
        <v>389</v>
      </c>
      <c r="E23" s="157" t="s">
        <v>395</v>
      </c>
      <c r="F23" s="158"/>
      <c r="G23" s="17" t="s">
        <v>167</v>
      </c>
      <c r="H23" s="122" t="s">
        <v>168</v>
      </c>
      <c r="I23" s="113" t="str">
        <f t="shared" ref="I23:I47" si="0">IF(T23="","",IF(T23&lt;4.001,"LOW",IF(T23&lt;12.001,"MEDIUM","HIGH")))</f>
        <v>HIGH</v>
      </c>
      <c r="J23" s="125" t="s">
        <v>396</v>
      </c>
      <c r="K23" s="17" t="s">
        <v>167</v>
      </c>
      <c r="L23" s="122" t="s">
        <v>168</v>
      </c>
      <c r="M23" s="119" t="str">
        <f t="shared" ref="M23:M47" si="1">IF(U23="","",IF(U23&lt;4.001,"LOW",IF(U23&lt;12.001,"MEDIUM","HIGH")))</f>
        <v>HIGH</v>
      </c>
      <c r="N23" s="123" t="s">
        <v>397</v>
      </c>
      <c r="O23" s="17" t="s">
        <v>312</v>
      </c>
      <c r="P23" s="122" t="s">
        <v>208</v>
      </c>
      <c r="Q23" s="161" t="s">
        <v>565</v>
      </c>
      <c r="R23" s="162"/>
      <c r="S23" s="124" t="s">
        <v>398</v>
      </c>
      <c r="T23" s="52">
        <f t="shared" ref="T23:T47" si="2">IFERROR(LEFT(G23,1)*LEFT(H23,1),"")</f>
        <v>20</v>
      </c>
      <c r="U23" s="52">
        <f t="shared" ref="U23:U47" si="3">IFERROR(LEFT(K23,1)*LEFT(L23,1),"")</f>
        <v>20</v>
      </c>
    </row>
    <row r="24" spans="2:21" s="53" customFormat="1" ht="60" x14ac:dyDescent="0.25">
      <c r="B24" s="125" t="s">
        <v>399</v>
      </c>
      <c r="C24" s="15" t="s">
        <v>388</v>
      </c>
      <c r="D24" s="14" t="s">
        <v>389</v>
      </c>
      <c r="E24" s="159" t="s">
        <v>400</v>
      </c>
      <c r="F24" s="160"/>
      <c r="G24" s="17" t="s">
        <v>166</v>
      </c>
      <c r="H24" s="122" t="s">
        <v>166</v>
      </c>
      <c r="I24" s="113" t="str">
        <f t="shared" si="0"/>
        <v>MEDIUM</v>
      </c>
      <c r="J24" s="125" t="s">
        <v>401</v>
      </c>
      <c r="K24" s="17" t="s">
        <v>166</v>
      </c>
      <c r="L24" s="122" t="s">
        <v>167</v>
      </c>
      <c r="M24" s="119" t="str">
        <f t="shared" si="1"/>
        <v>MEDIUM</v>
      </c>
      <c r="N24" s="123" t="s">
        <v>392</v>
      </c>
      <c r="O24" s="17" t="s">
        <v>312</v>
      </c>
      <c r="P24" s="122" t="s">
        <v>214</v>
      </c>
      <c r="Q24" s="161" t="s">
        <v>567</v>
      </c>
      <c r="R24" s="162"/>
      <c r="S24" s="124" t="s">
        <v>402</v>
      </c>
      <c r="T24" s="52">
        <f t="shared" si="2"/>
        <v>9</v>
      </c>
      <c r="U24" s="52">
        <f t="shared" si="3"/>
        <v>12</v>
      </c>
    </row>
    <row r="25" spans="2:21" s="53" customFormat="1" ht="108" x14ac:dyDescent="0.25">
      <c r="B25" s="125" t="s">
        <v>403</v>
      </c>
      <c r="C25" s="15" t="s">
        <v>404</v>
      </c>
      <c r="D25" s="15" t="s">
        <v>405</v>
      </c>
      <c r="E25" s="159"/>
      <c r="F25" s="160"/>
      <c r="G25" s="17" t="s">
        <v>165</v>
      </c>
      <c r="H25" s="122" t="s">
        <v>167</v>
      </c>
      <c r="I25" s="113" t="str">
        <f t="shared" si="0"/>
        <v>MEDIUM</v>
      </c>
      <c r="J25" s="125" t="s">
        <v>406</v>
      </c>
      <c r="K25" s="17" t="s">
        <v>165</v>
      </c>
      <c r="L25" s="122" t="s">
        <v>167</v>
      </c>
      <c r="M25" s="119" t="str">
        <f t="shared" si="1"/>
        <v>MEDIUM</v>
      </c>
      <c r="N25" s="123" t="s">
        <v>407</v>
      </c>
      <c r="O25" s="17" t="s">
        <v>408</v>
      </c>
      <c r="P25" s="122" t="s">
        <v>221</v>
      </c>
      <c r="Q25" s="161" t="s">
        <v>568</v>
      </c>
      <c r="R25" s="162"/>
      <c r="S25" s="124" t="s">
        <v>409</v>
      </c>
      <c r="T25" s="52">
        <f t="shared" si="2"/>
        <v>8</v>
      </c>
      <c r="U25" s="52">
        <f t="shared" si="3"/>
        <v>8</v>
      </c>
    </row>
    <row r="26" spans="2:21" s="53" customFormat="1" ht="60" x14ac:dyDescent="0.25">
      <c r="B26" s="125" t="s">
        <v>410</v>
      </c>
      <c r="C26" s="15" t="s">
        <v>411</v>
      </c>
      <c r="D26" s="15" t="s">
        <v>412</v>
      </c>
      <c r="E26" s="159" t="s">
        <v>413</v>
      </c>
      <c r="F26" s="160"/>
      <c r="G26" s="17" t="s">
        <v>166</v>
      </c>
      <c r="H26" s="122" t="s">
        <v>167</v>
      </c>
      <c r="I26" s="113" t="str">
        <f t="shared" si="0"/>
        <v>MEDIUM</v>
      </c>
      <c r="J26" s="125" t="s">
        <v>414</v>
      </c>
      <c r="K26" s="17" t="s">
        <v>166</v>
      </c>
      <c r="L26" s="122" t="s">
        <v>167</v>
      </c>
      <c r="M26" s="119" t="str">
        <f t="shared" si="1"/>
        <v>MEDIUM</v>
      </c>
      <c r="N26" s="123" t="s">
        <v>407</v>
      </c>
      <c r="O26" s="17" t="s">
        <v>312</v>
      </c>
      <c r="P26" s="122" t="s">
        <v>214</v>
      </c>
      <c r="Q26" s="161" t="s">
        <v>415</v>
      </c>
      <c r="R26" s="162"/>
      <c r="S26" s="124"/>
      <c r="T26" s="52">
        <f t="shared" si="2"/>
        <v>12</v>
      </c>
      <c r="U26" s="52">
        <f t="shared" si="3"/>
        <v>12</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24"/>
      <c r="R27" s="125"/>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24"/>
      <c r="R45" s="125"/>
      <c r="S45" s="124"/>
      <c r="T45" s="52" t="str">
        <f t="shared" si="2"/>
        <v/>
      </c>
      <c r="U45" s="52" t="str">
        <f t="shared" si="3"/>
        <v/>
      </c>
    </row>
    <row r="46" spans="2:21" s="53" customFormat="1" x14ac:dyDescent="0.25">
      <c r="B46" s="125"/>
      <c r="C46" s="15"/>
      <c r="D46" s="15"/>
      <c r="E46" s="159"/>
      <c r="F46" s="160"/>
      <c r="G46" s="17"/>
      <c r="H46" s="122"/>
      <c r="I46" s="113" t="str">
        <f t="shared" si="0"/>
        <v/>
      </c>
      <c r="J46" s="125"/>
      <c r="K46" s="17"/>
      <c r="L46" s="122"/>
      <c r="M46" s="119" t="str">
        <f t="shared" si="1"/>
        <v/>
      </c>
      <c r="N46" s="123"/>
      <c r="O46" s="17"/>
      <c r="P46" s="122"/>
      <c r="Q46" s="161"/>
      <c r="R46" s="162"/>
      <c r="S46" s="124"/>
      <c r="T46" s="52" t="str">
        <f t="shared" si="2"/>
        <v/>
      </c>
      <c r="U46" s="52" t="str">
        <f t="shared" si="3"/>
        <v/>
      </c>
    </row>
    <row r="47" spans="2:21" s="72" customFormat="1" ht="24.75" customHeight="1" thickBot="1" x14ac:dyDescent="0.3">
      <c r="B47" s="69" t="s">
        <v>271</v>
      </c>
      <c r="C47" s="70"/>
      <c r="D47" s="70"/>
      <c r="E47" s="165"/>
      <c r="F47" s="166"/>
      <c r="G47" s="71"/>
      <c r="H47" s="111"/>
      <c r="I47" s="114" t="str">
        <f t="shared" si="0"/>
        <v/>
      </c>
      <c r="J47" s="112"/>
      <c r="K47" s="71"/>
      <c r="L47" s="111"/>
      <c r="M47" s="120" t="str">
        <f t="shared" si="1"/>
        <v/>
      </c>
      <c r="N47" s="118"/>
      <c r="O47" s="71"/>
      <c r="P47" s="71"/>
      <c r="Q47" s="155"/>
      <c r="R47" s="156"/>
      <c r="S47" s="127"/>
      <c r="T47" s="65" t="str">
        <f t="shared" si="2"/>
        <v/>
      </c>
      <c r="U47" s="65" t="str">
        <f t="shared" si="3"/>
        <v/>
      </c>
    </row>
    <row r="48" spans="2:21" customFormat="1" ht="15" customHeight="1" thickTop="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6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xr:uid="{00000000-0002-0000-0700-000000000000}">
      <formula1>RAG</formula1>
    </dataValidation>
    <dataValidation type="list" allowBlank="1" showInputMessage="1" showErrorMessage="1" sqref="G22:H47 K22:L47" xr:uid="{00000000-0002-0000-07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V2167"/>
  <sheetViews>
    <sheetView showGridLines="0" topLeftCell="F21" zoomScale="80" zoomScaleNormal="80" workbookViewId="0">
      <selection activeCell="Q25" sqref="Q25:R25"/>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416</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167" t="s">
        <v>155</v>
      </c>
      <c r="C7" s="167"/>
      <c r="D7" s="167"/>
      <c r="E7" s="167"/>
      <c r="F7" s="32"/>
      <c r="G7" s="167" t="s">
        <v>156</v>
      </c>
      <c r="H7" s="167"/>
      <c r="I7" s="167"/>
      <c r="J7" s="167"/>
      <c r="K7" s="33"/>
      <c r="L7" s="167" t="s">
        <v>157</v>
      </c>
      <c r="M7" s="167"/>
      <c r="N7" s="167"/>
      <c r="O7" s="167"/>
      <c r="P7" s="167"/>
      <c r="Q7" s="167"/>
    </row>
    <row r="8" spans="2:19" ht="20.100000000000001" customHeight="1" thickBot="1" x14ac:dyDescent="0.3">
      <c r="B8" s="86"/>
      <c r="C8" s="25"/>
      <c r="D8" s="25"/>
      <c r="E8" s="25"/>
      <c r="G8" s="145" t="s">
        <v>158</v>
      </c>
      <c r="H8" s="145"/>
      <c r="I8" s="145"/>
      <c r="J8" s="145"/>
      <c r="M8" s="145" t="s">
        <v>158</v>
      </c>
      <c r="N8" s="145"/>
      <c r="O8" s="145"/>
      <c r="P8" s="145"/>
      <c r="Q8" s="145"/>
      <c r="R8" s="34"/>
    </row>
    <row r="9" spans="2:19" ht="20.100000000000001" customHeight="1" x14ac:dyDescent="0.25">
      <c r="B9" s="87" t="s">
        <v>159</v>
      </c>
      <c r="C9" s="88"/>
      <c r="D9" s="88"/>
      <c r="E9" s="89"/>
      <c r="F9" s="35"/>
      <c r="G9" s="56" t="s">
        <v>160</v>
      </c>
      <c r="H9" s="59" t="s">
        <v>161</v>
      </c>
      <c r="I9" s="62" t="s">
        <v>162</v>
      </c>
      <c r="J9" s="36" t="s">
        <v>163</v>
      </c>
      <c r="L9" s="37"/>
      <c r="M9" s="55" t="s">
        <v>164</v>
      </c>
      <c r="N9" s="57" t="s">
        <v>165</v>
      </c>
      <c r="O9" s="58" t="s">
        <v>166</v>
      </c>
      <c r="P9" s="60" t="s">
        <v>167</v>
      </c>
      <c r="Q9" s="61" t="s">
        <v>168</v>
      </c>
      <c r="R9" s="38"/>
    </row>
    <row r="10" spans="2:19" ht="20.100000000000001" customHeight="1" x14ac:dyDescent="0.25">
      <c r="B10" s="87" t="s">
        <v>169</v>
      </c>
      <c r="C10" s="88"/>
      <c r="D10" s="88"/>
      <c r="E10" s="89"/>
      <c r="F10" s="35"/>
      <c r="G10" s="148">
        <f>COUNTIF($I$22:$I$46,"LOW")</f>
        <v>1</v>
      </c>
      <c r="H10" s="148">
        <f>COUNTIF($I$22:$I$46,"MEDIUM")</f>
        <v>1</v>
      </c>
      <c r="I10" s="148">
        <f>COUNTIF($I$22:$I$46,"HIGH")</f>
        <v>2</v>
      </c>
      <c r="J10" s="40">
        <f>IFERROR(AVERAGE($T$22:$T$46),"")</f>
        <v>10.75</v>
      </c>
      <c r="L10" s="41" t="s">
        <v>170</v>
      </c>
      <c r="M10" s="42">
        <f>COUNTIF($G$22:$G$46,M$9)</f>
        <v>1</v>
      </c>
      <c r="N10" s="42">
        <f>COUNTIF($G$22:$G$46,N$9)</f>
        <v>0</v>
      </c>
      <c r="O10" s="42">
        <f>COUNTIF($G$22:$G$46,O$9)</f>
        <v>3</v>
      </c>
      <c r="P10" s="42">
        <f>COUNTIF($G$22:$G$46,P$9)</f>
        <v>0</v>
      </c>
      <c r="Q10" s="42">
        <f>COUNTIF($G$22:$G$46,Q$9)</f>
        <v>0</v>
      </c>
      <c r="R10" s="43"/>
    </row>
    <row r="11" spans="2:19" ht="20.100000000000001" customHeight="1" x14ac:dyDescent="0.25">
      <c r="B11" s="87" t="s">
        <v>171</v>
      </c>
      <c r="C11" s="88"/>
      <c r="D11" s="88"/>
      <c r="E11" s="89"/>
      <c r="F11" s="35"/>
      <c r="G11" s="149"/>
      <c r="H11" s="149"/>
      <c r="I11" s="149"/>
      <c r="J11" s="44" t="str">
        <f>IF(J10="","",IF(J10&lt;4.001,"LOW",IF(J10&lt;12.001,"MEDIUM","HIGH")))</f>
        <v>MEDIUM</v>
      </c>
      <c r="L11" s="41" t="s">
        <v>172</v>
      </c>
      <c r="M11" s="45">
        <f>COUNTIF($H$22:$H$46,M$9)</f>
        <v>1</v>
      </c>
      <c r="N11" s="45">
        <f>COUNTIF($H$22:$H$46,N$9)</f>
        <v>0</v>
      </c>
      <c r="O11" s="45">
        <f>COUNTIF($H$22:$H$46,O$9)</f>
        <v>0</v>
      </c>
      <c r="P11" s="45">
        <f>COUNTIF($H$22:$H$46,P$9)</f>
        <v>1</v>
      </c>
      <c r="Q11" s="45">
        <f>COUNTIF($H$22:$H$46,Q$9)</f>
        <v>2</v>
      </c>
      <c r="R11" s="43"/>
    </row>
    <row r="12" spans="2:19" ht="20.100000000000001" customHeight="1" x14ac:dyDescent="0.25">
      <c r="B12" s="87" t="s">
        <v>173</v>
      </c>
      <c r="C12" s="88"/>
      <c r="D12" s="88"/>
      <c r="E12" s="89"/>
      <c r="F12" s="35"/>
      <c r="G12" s="37"/>
      <c r="H12" s="37"/>
      <c r="I12" s="46"/>
      <c r="L12" s="47"/>
      <c r="M12" s="35"/>
      <c r="N12" s="35"/>
      <c r="O12" s="35"/>
    </row>
    <row r="13" spans="2:19" ht="20.100000000000001" customHeight="1" x14ac:dyDescent="0.25">
      <c r="B13" s="87" t="s">
        <v>174</v>
      </c>
      <c r="C13" s="88"/>
      <c r="D13" s="88"/>
      <c r="E13" s="89"/>
      <c r="F13" s="35"/>
      <c r="G13" s="145" t="s">
        <v>175</v>
      </c>
      <c r="H13" s="145"/>
      <c r="I13" s="145"/>
      <c r="J13" s="145"/>
      <c r="L13" s="47"/>
      <c r="M13" s="145" t="s">
        <v>175</v>
      </c>
      <c r="N13" s="145"/>
      <c r="O13" s="145"/>
      <c r="P13" s="145"/>
      <c r="Q13" s="145"/>
      <c r="R13" s="34"/>
    </row>
    <row r="14" spans="2:19" ht="20.100000000000001" customHeight="1" x14ac:dyDescent="0.25">
      <c r="B14" s="87" t="s">
        <v>176</v>
      </c>
      <c r="C14" s="88"/>
      <c r="D14" s="88"/>
      <c r="E14" s="89"/>
      <c r="F14" s="35"/>
      <c r="G14" s="56" t="s">
        <v>160</v>
      </c>
      <c r="H14" s="59" t="s">
        <v>161</v>
      </c>
      <c r="I14" s="62" t="s">
        <v>162</v>
      </c>
      <c r="J14" s="36" t="s">
        <v>163</v>
      </c>
      <c r="L14" s="47"/>
      <c r="M14" s="55" t="s">
        <v>164</v>
      </c>
      <c r="N14" s="57" t="s">
        <v>165</v>
      </c>
      <c r="O14" s="58" t="s">
        <v>166</v>
      </c>
      <c r="P14" s="60" t="s">
        <v>167</v>
      </c>
      <c r="Q14" s="61" t="s">
        <v>168</v>
      </c>
      <c r="R14" s="38"/>
    </row>
    <row r="15" spans="2:19" ht="20.100000000000001" customHeight="1" x14ac:dyDescent="0.25">
      <c r="B15" s="87" t="s">
        <v>177</v>
      </c>
      <c r="C15" s="88"/>
      <c r="D15" s="88"/>
      <c r="E15" s="89"/>
      <c r="F15" s="35"/>
      <c r="G15" s="148">
        <f>COUNTIF($M$22:$M$46,"LOW")</f>
        <v>0</v>
      </c>
      <c r="H15" s="148">
        <f>COUNTIF($M$22:$M$46,"MEDIUM")</f>
        <v>2</v>
      </c>
      <c r="I15" s="148">
        <f>COUNTIF($M$22:$M$46,"HIGH")</f>
        <v>2</v>
      </c>
      <c r="J15" s="40">
        <f>IFERROR(AVERAGE($U$22:$U$46),"")</f>
        <v>13.5</v>
      </c>
      <c r="L15" s="41" t="s">
        <v>170</v>
      </c>
      <c r="M15" s="42">
        <f>COUNTIF($K$22:$K$46,M$14)</f>
        <v>0</v>
      </c>
      <c r="N15" s="42">
        <f>COUNTIF($K$22:$K$46,N$14)</f>
        <v>0</v>
      </c>
      <c r="O15" s="42">
        <f>COUNTIF($K$22:$K$46,O$14)</f>
        <v>4</v>
      </c>
      <c r="P15" s="42">
        <f>COUNTIF($K$22:$K$46,P$14)</f>
        <v>0</v>
      </c>
      <c r="Q15" s="42">
        <f>COUNTIF($K$22:$K$46,Q$14)</f>
        <v>0</v>
      </c>
      <c r="R15" s="43"/>
    </row>
    <row r="16" spans="2:19" ht="20.100000000000001" customHeight="1" x14ac:dyDescent="0.25">
      <c r="B16" s="90" t="s">
        <v>178</v>
      </c>
      <c r="C16" s="88"/>
      <c r="D16" s="88"/>
      <c r="E16" s="89"/>
      <c r="F16" s="35"/>
      <c r="G16" s="149"/>
      <c r="H16" s="149"/>
      <c r="I16" s="149"/>
      <c r="J16" s="44" t="str">
        <f>IF(J15="","",IF(J15&lt;4.001,"LOW",IF(J15&lt;12.001,"MEDIUM","HIGH")))</f>
        <v>HIGH</v>
      </c>
      <c r="L16" s="41" t="s">
        <v>172</v>
      </c>
      <c r="M16" s="45">
        <f>COUNTIF($L$22:$L$46,M$14)</f>
        <v>0</v>
      </c>
      <c r="N16" s="45">
        <f>COUNTIF($L$22:$L$46,N$14)</f>
        <v>0</v>
      </c>
      <c r="O16" s="45">
        <f>COUNTIF($L$22:$L$46,O$14)</f>
        <v>0</v>
      </c>
      <c r="P16" s="45">
        <f>COUNTIF($L$22:$L$46,P$14)</f>
        <v>2</v>
      </c>
      <c r="Q16" s="45">
        <f>COUNTIF($L$22:$L$46,Q$14)</f>
        <v>2</v>
      </c>
      <c r="R16" s="43"/>
    </row>
    <row r="17" spans="2:21" ht="20.100000000000001" customHeight="1" thickBot="1" x14ac:dyDescent="0.3">
      <c r="B17" s="87" t="s">
        <v>179</v>
      </c>
      <c r="C17" s="88"/>
      <c r="D17" s="88"/>
      <c r="E17" s="89"/>
      <c r="F17" s="35"/>
      <c r="G17" s="37"/>
      <c r="H17" s="37"/>
      <c r="I17" s="46"/>
      <c r="J17" s="41"/>
      <c r="K17" s="37"/>
      <c r="L17" s="37"/>
      <c r="M17" s="35"/>
      <c r="N17" s="35"/>
    </row>
    <row r="18" spans="2:21" ht="20.100000000000001" customHeight="1" thickTop="1" thickBot="1" x14ac:dyDescent="0.3">
      <c r="B18" s="91" t="s">
        <v>180</v>
      </c>
      <c r="C18" s="92"/>
      <c r="D18" s="92"/>
      <c r="E18" s="93"/>
      <c r="I18" s="115" t="s">
        <v>181</v>
      </c>
      <c r="M18" s="115" t="s">
        <v>181</v>
      </c>
    </row>
    <row r="19" spans="2:21" ht="20.100000000000001" customHeight="1" x14ac:dyDescent="0.25">
      <c r="B19" s="39"/>
      <c r="I19" s="116" t="s">
        <v>182</v>
      </c>
      <c r="M19" s="116" t="s">
        <v>182</v>
      </c>
    </row>
    <row r="20" spans="2:21" ht="45" customHeight="1" x14ac:dyDescent="0.25">
      <c r="B20" s="138" t="s">
        <v>183</v>
      </c>
      <c r="C20" s="140" t="s">
        <v>184</v>
      </c>
      <c r="D20" s="140" t="s">
        <v>185</v>
      </c>
      <c r="E20" s="142" t="s">
        <v>186</v>
      </c>
      <c r="F20" s="143"/>
      <c r="G20" s="142" t="s">
        <v>187</v>
      </c>
      <c r="H20" s="153"/>
      <c r="I20" s="146" t="s">
        <v>188</v>
      </c>
      <c r="J20" s="143" t="s">
        <v>189</v>
      </c>
      <c r="K20" s="142" t="s">
        <v>190</v>
      </c>
      <c r="L20" s="153"/>
      <c r="M20" s="146" t="s">
        <v>191</v>
      </c>
      <c r="N20" s="143" t="s">
        <v>192</v>
      </c>
      <c r="O20" s="151" t="s">
        <v>193</v>
      </c>
      <c r="P20" s="151" t="s">
        <v>194</v>
      </c>
      <c r="Q20" s="142" t="s">
        <v>195</v>
      </c>
      <c r="R20" s="143"/>
      <c r="S20" s="142" t="s">
        <v>196</v>
      </c>
      <c r="T20" s="154" t="s">
        <v>197</v>
      </c>
      <c r="U20" s="154" t="s">
        <v>198</v>
      </c>
    </row>
    <row r="21" spans="2:21" s="48" customFormat="1" ht="45" customHeight="1" thickBot="1" x14ac:dyDescent="0.3">
      <c r="B21" s="139"/>
      <c r="C21" s="141"/>
      <c r="D21" s="141"/>
      <c r="E21" s="150"/>
      <c r="F21" s="144"/>
      <c r="G21" s="128" t="s">
        <v>199</v>
      </c>
      <c r="H21" s="126" t="s">
        <v>200</v>
      </c>
      <c r="I21" s="147"/>
      <c r="J21" s="144"/>
      <c r="K21" s="128" t="s">
        <v>199</v>
      </c>
      <c r="L21" s="126" t="s">
        <v>200</v>
      </c>
      <c r="M21" s="147"/>
      <c r="N21" s="144"/>
      <c r="O21" s="152"/>
      <c r="P21" s="152"/>
      <c r="Q21" s="150"/>
      <c r="R21" s="144"/>
      <c r="S21" s="150"/>
      <c r="T21" s="154"/>
      <c r="U21" s="154"/>
    </row>
    <row r="22" spans="2:21" s="53" customFormat="1" ht="48" x14ac:dyDescent="0.25">
      <c r="B22" s="49" t="s">
        <v>417</v>
      </c>
      <c r="C22" s="14" t="s">
        <v>202</v>
      </c>
      <c r="D22" s="14" t="s">
        <v>418</v>
      </c>
      <c r="E22" s="157" t="s">
        <v>419</v>
      </c>
      <c r="F22" s="158"/>
      <c r="G22" s="50" t="s">
        <v>166</v>
      </c>
      <c r="H22" s="16" t="s">
        <v>168</v>
      </c>
      <c r="I22" s="113" t="str">
        <f>IF(T22="","",IF(T22&lt;4.001,"LOW",IF(T22&lt;12.001,"MEDIUM","HIGH")))</f>
        <v>HIGH</v>
      </c>
      <c r="J22" s="49" t="s">
        <v>420</v>
      </c>
      <c r="K22" s="50" t="s">
        <v>166</v>
      </c>
      <c r="L22" s="16" t="s">
        <v>168</v>
      </c>
      <c r="M22" s="119" t="str">
        <f>IF(U22="","",IF(U22&lt;4.001,"LOW",IF(U22&lt;12.001,"MEDIUM","HIGH")))</f>
        <v>HIGH</v>
      </c>
      <c r="N22" s="117" t="s">
        <v>206</v>
      </c>
      <c r="O22" s="50" t="s">
        <v>312</v>
      </c>
      <c r="P22" s="16" t="s">
        <v>214</v>
      </c>
      <c r="Q22" s="163" t="s">
        <v>421</v>
      </c>
      <c r="R22" s="164"/>
      <c r="S22" s="101" t="s">
        <v>422</v>
      </c>
      <c r="T22" s="52">
        <f>IFERROR(LEFT(G22,1)*LEFT(H22,1),"")</f>
        <v>15</v>
      </c>
      <c r="U22" s="52">
        <f>IFERROR(LEFT(K22,1)*LEFT(L22,1),"")</f>
        <v>15</v>
      </c>
    </row>
    <row r="23" spans="2:21" s="53" customFormat="1" ht="72" x14ac:dyDescent="0.25">
      <c r="B23" s="125" t="s">
        <v>423</v>
      </c>
      <c r="C23" s="15" t="s">
        <v>202</v>
      </c>
      <c r="D23" s="14" t="s">
        <v>418</v>
      </c>
      <c r="E23" s="159" t="s">
        <v>424</v>
      </c>
      <c r="F23" s="160"/>
      <c r="G23" s="17" t="s">
        <v>166</v>
      </c>
      <c r="H23" s="122" t="s">
        <v>168</v>
      </c>
      <c r="I23" s="113" t="str">
        <f t="shared" ref="I23:I46" si="0">IF(T23="","",IF(T23&lt;4.001,"LOW",IF(T23&lt;12.001,"MEDIUM","HIGH")))</f>
        <v>HIGH</v>
      </c>
      <c r="J23" s="125" t="s">
        <v>425</v>
      </c>
      <c r="K23" s="17" t="s">
        <v>166</v>
      </c>
      <c r="L23" s="122" t="s">
        <v>168</v>
      </c>
      <c r="M23" s="119" t="str">
        <f t="shared" ref="M23:M46" si="1">IF(U23="","",IF(U23&lt;4.001,"LOW",IF(U23&lt;12.001,"MEDIUM","HIGH")))</f>
        <v>HIGH</v>
      </c>
      <c r="N23" s="123" t="s">
        <v>407</v>
      </c>
      <c r="O23" s="17" t="s">
        <v>312</v>
      </c>
      <c r="P23" s="122" t="s">
        <v>214</v>
      </c>
      <c r="Q23" s="161" t="s">
        <v>569</v>
      </c>
      <c r="R23" s="162"/>
      <c r="S23" s="124" t="s">
        <v>426</v>
      </c>
      <c r="T23" s="52">
        <f t="shared" ref="T23:T46" si="2">IFERROR(LEFT(G23,1)*LEFT(H23,1),"")</f>
        <v>15</v>
      </c>
      <c r="U23" s="52">
        <f t="shared" ref="U23:U46" si="3">IFERROR(LEFT(K23,1)*LEFT(L23,1),"")</f>
        <v>15</v>
      </c>
    </row>
    <row r="24" spans="2:21" s="53" customFormat="1" ht="48" x14ac:dyDescent="0.25">
      <c r="B24" s="125" t="s">
        <v>427</v>
      </c>
      <c r="C24" s="15" t="s">
        <v>202</v>
      </c>
      <c r="D24" s="14" t="s">
        <v>418</v>
      </c>
      <c r="E24" s="159" t="s">
        <v>428</v>
      </c>
      <c r="F24" s="160"/>
      <c r="G24" s="17" t="s">
        <v>166</v>
      </c>
      <c r="H24" s="122" t="s">
        <v>167</v>
      </c>
      <c r="I24" s="113" t="str">
        <f t="shared" si="0"/>
        <v>MEDIUM</v>
      </c>
      <c r="J24" s="125" t="s">
        <v>429</v>
      </c>
      <c r="K24" s="17" t="s">
        <v>166</v>
      </c>
      <c r="L24" s="122" t="s">
        <v>167</v>
      </c>
      <c r="M24" s="119" t="str">
        <f t="shared" si="1"/>
        <v>MEDIUM</v>
      </c>
      <c r="N24" s="123" t="s">
        <v>206</v>
      </c>
      <c r="O24" s="17" t="s">
        <v>312</v>
      </c>
      <c r="P24" s="122" t="s">
        <v>214</v>
      </c>
      <c r="Q24" s="161" t="s">
        <v>570</v>
      </c>
      <c r="R24" s="162"/>
      <c r="S24" s="124" t="s">
        <v>422</v>
      </c>
      <c r="T24" s="52">
        <f t="shared" si="2"/>
        <v>12</v>
      </c>
      <c r="U24" s="52">
        <f t="shared" si="3"/>
        <v>12</v>
      </c>
    </row>
    <row r="25" spans="2:21" s="53" customFormat="1" ht="108" x14ac:dyDescent="0.25">
      <c r="B25" s="125" t="s">
        <v>430</v>
      </c>
      <c r="C25" s="15" t="s">
        <v>202</v>
      </c>
      <c r="D25" s="15" t="s">
        <v>431</v>
      </c>
      <c r="E25" s="159" t="s">
        <v>571</v>
      </c>
      <c r="F25" s="160"/>
      <c r="G25" s="17" t="s">
        <v>164</v>
      </c>
      <c r="H25" s="122" t="s">
        <v>164</v>
      </c>
      <c r="I25" s="113" t="str">
        <f t="shared" si="0"/>
        <v>LOW</v>
      </c>
      <c r="J25" s="125" t="s">
        <v>432</v>
      </c>
      <c r="K25" s="17" t="s">
        <v>166</v>
      </c>
      <c r="L25" s="122" t="s">
        <v>167</v>
      </c>
      <c r="M25" s="119" t="str">
        <f t="shared" si="1"/>
        <v>MEDIUM</v>
      </c>
      <c r="N25" s="123" t="s">
        <v>206</v>
      </c>
      <c r="O25" s="17" t="s">
        <v>312</v>
      </c>
      <c r="P25" s="122" t="s">
        <v>221</v>
      </c>
      <c r="Q25" s="161" t="s">
        <v>572</v>
      </c>
      <c r="R25" s="162"/>
      <c r="S25" s="124" t="s">
        <v>422</v>
      </c>
      <c r="T25" s="52">
        <f t="shared" si="2"/>
        <v>1</v>
      </c>
      <c r="U25" s="52">
        <f t="shared" si="3"/>
        <v>12</v>
      </c>
    </row>
    <row r="26" spans="2:21" s="53" customFormat="1" x14ac:dyDescent="0.25">
      <c r="B26" s="125"/>
      <c r="C26" s="15"/>
      <c r="D26" s="15"/>
      <c r="E26" s="159"/>
      <c r="F26" s="160"/>
      <c r="G26" s="17"/>
      <c r="H26" s="122"/>
      <c r="I26" s="113" t="str">
        <f t="shared" si="0"/>
        <v/>
      </c>
      <c r="J26" s="125"/>
      <c r="K26" s="17"/>
      <c r="L26" s="122"/>
      <c r="M26" s="119" t="str">
        <f t="shared" si="1"/>
        <v/>
      </c>
      <c r="N26" s="123"/>
      <c r="O26" s="17"/>
      <c r="P26" s="122"/>
      <c r="Q26" s="124"/>
      <c r="R26" s="125"/>
      <c r="S26" s="124"/>
      <c r="T26" s="52" t="str">
        <f t="shared" si="2"/>
        <v/>
      </c>
      <c r="U26" s="52" t="str">
        <f t="shared" si="3"/>
        <v/>
      </c>
    </row>
    <row r="27" spans="2:21" s="53" customFormat="1" x14ac:dyDescent="0.25">
      <c r="B27" s="125"/>
      <c r="C27" s="15"/>
      <c r="D27" s="15"/>
      <c r="E27" s="159"/>
      <c r="F27" s="160"/>
      <c r="G27" s="17"/>
      <c r="H27" s="122"/>
      <c r="I27" s="113" t="str">
        <f t="shared" si="0"/>
        <v/>
      </c>
      <c r="J27" s="125"/>
      <c r="K27" s="17"/>
      <c r="L27" s="122"/>
      <c r="M27" s="119" t="str">
        <f t="shared" si="1"/>
        <v/>
      </c>
      <c r="N27" s="123"/>
      <c r="O27" s="17"/>
      <c r="P27" s="122"/>
      <c r="Q27" s="124"/>
      <c r="R27" s="125"/>
      <c r="S27" s="124"/>
      <c r="T27" s="52" t="str">
        <f t="shared" si="2"/>
        <v/>
      </c>
      <c r="U27" s="52" t="str">
        <f t="shared" si="3"/>
        <v/>
      </c>
    </row>
    <row r="28" spans="2:21" s="53" customFormat="1" x14ac:dyDescent="0.25">
      <c r="B28" s="125"/>
      <c r="C28" s="15"/>
      <c r="D28" s="15"/>
      <c r="E28" s="159"/>
      <c r="F28" s="160"/>
      <c r="G28" s="17"/>
      <c r="H28" s="122"/>
      <c r="I28" s="113" t="str">
        <f t="shared" si="0"/>
        <v/>
      </c>
      <c r="J28" s="125"/>
      <c r="K28" s="17"/>
      <c r="L28" s="122"/>
      <c r="M28" s="119" t="str">
        <f t="shared" si="1"/>
        <v/>
      </c>
      <c r="N28" s="123"/>
      <c r="O28" s="17"/>
      <c r="P28" s="122"/>
      <c r="Q28" s="124"/>
      <c r="R28" s="125"/>
      <c r="S28" s="124"/>
      <c r="T28" s="52" t="str">
        <f t="shared" si="2"/>
        <v/>
      </c>
      <c r="U28" s="52" t="str">
        <f t="shared" si="3"/>
        <v/>
      </c>
    </row>
    <row r="29" spans="2:21" s="53" customFormat="1" x14ac:dyDescent="0.25">
      <c r="B29" s="125"/>
      <c r="C29" s="15"/>
      <c r="D29" s="15"/>
      <c r="E29" s="159"/>
      <c r="F29" s="160"/>
      <c r="G29" s="17"/>
      <c r="H29" s="122"/>
      <c r="I29" s="113" t="str">
        <f t="shared" si="0"/>
        <v/>
      </c>
      <c r="J29" s="125"/>
      <c r="K29" s="17"/>
      <c r="L29" s="122"/>
      <c r="M29" s="119" t="str">
        <f t="shared" si="1"/>
        <v/>
      </c>
      <c r="N29" s="123"/>
      <c r="O29" s="17"/>
      <c r="P29" s="122"/>
      <c r="Q29" s="124"/>
      <c r="R29" s="125"/>
      <c r="S29" s="124"/>
      <c r="T29" s="52" t="str">
        <f t="shared" si="2"/>
        <v/>
      </c>
      <c r="U29" s="52" t="str">
        <f t="shared" si="3"/>
        <v/>
      </c>
    </row>
    <row r="30" spans="2:21" s="53" customFormat="1" x14ac:dyDescent="0.25">
      <c r="B30" s="125"/>
      <c r="C30" s="15"/>
      <c r="D30" s="15"/>
      <c r="E30" s="159"/>
      <c r="F30" s="160"/>
      <c r="G30" s="17"/>
      <c r="H30" s="122"/>
      <c r="I30" s="113" t="str">
        <f t="shared" si="0"/>
        <v/>
      </c>
      <c r="J30" s="125"/>
      <c r="K30" s="17"/>
      <c r="L30" s="122"/>
      <c r="M30" s="119" t="str">
        <f t="shared" si="1"/>
        <v/>
      </c>
      <c r="N30" s="123"/>
      <c r="O30" s="17"/>
      <c r="P30" s="122"/>
      <c r="Q30" s="124"/>
      <c r="R30" s="125"/>
      <c r="S30" s="124"/>
      <c r="T30" s="52" t="str">
        <f t="shared" si="2"/>
        <v/>
      </c>
      <c r="U30" s="52" t="str">
        <f t="shared" si="3"/>
        <v/>
      </c>
    </row>
    <row r="31" spans="2:21" s="53" customFormat="1" x14ac:dyDescent="0.25">
      <c r="B31" s="125"/>
      <c r="C31" s="15"/>
      <c r="D31" s="15"/>
      <c r="E31" s="159"/>
      <c r="F31" s="160"/>
      <c r="G31" s="17"/>
      <c r="H31" s="122"/>
      <c r="I31" s="113" t="str">
        <f t="shared" si="0"/>
        <v/>
      </c>
      <c r="J31" s="125"/>
      <c r="K31" s="17"/>
      <c r="L31" s="122"/>
      <c r="M31" s="119" t="str">
        <f t="shared" si="1"/>
        <v/>
      </c>
      <c r="N31" s="123"/>
      <c r="O31" s="17"/>
      <c r="P31" s="122"/>
      <c r="Q31" s="124"/>
      <c r="R31" s="125"/>
      <c r="S31" s="124"/>
      <c r="T31" s="52" t="str">
        <f t="shared" si="2"/>
        <v/>
      </c>
      <c r="U31" s="52" t="str">
        <f t="shared" si="3"/>
        <v/>
      </c>
    </row>
    <row r="32" spans="2:21" s="53" customFormat="1" x14ac:dyDescent="0.25">
      <c r="B32" s="125"/>
      <c r="C32" s="15"/>
      <c r="D32" s="15"/>
      <c r="E32" s="159"/>
      <c r="F32" s="160"/>
      <c r="G32" s="17"/>
      <c r="H32" s="122"/>
      <c r="I32" s="113" t="str">
        <f t="shared" si="0"/>
        <v/>
      </c>
      <c r="J32" s="125"/>
      <c r="K32" s="17"/>
      <c r="L32" s="122"/>
      <c r="M32" s="119" t="str">
        <f t="shared" si="1"/>
        <v/>
      </c>
      <c r="N32" s="123"/>
      <c r="O32" s="17"/>
      <c r="P32" s="122"/>
      <c r="Q32" s="124"/>
      <c r="R32" s="125"/>
      <c r="S32" s="124"/>
      <c r="T32" s="52" t="str">
        <f t="shared" si="2"/>
        <v/>
      </c>
      <c r="U32" s="52" t="str">
        <f t="shared" si="3"/>
        <v/>
      </c>
    </row>
    <row r="33" spans="2:21" s="53" customFormat="1" x14ac:dyDescent="0.25">
      <c r="B33" s="125"/>
      <c r="C33" s="15"/>
      <c r="D33" s="15"/>
      <c r="E33" s="159"/>
      <c r="F33" s="160"/>
      <c r="G33" s="17"/>
      <c r="H33" s="122"/>
      <c r="I33" s="113" t="str">
        <f t="shared" si="0"/>
        <v/>
      </c>
      <c r="J33" s="125"/>
      <c r="K33" s="17"/>
      <c r="L33" s="122"/>
      <c r="M33" s="119" t="str">
        <f t="shared" si="1"/>
        <v/>
      </c>
      <c r="N33" s="123"/>
      <c r="O33" s="17"/>
      <c r="P33" s="122"/>
      <c r="Q33" s="124"/>
      <c r="R33" s="125"/>
      <c r="S33" s="124"/>
      <c r="T33" s="52" t="str">
        <f t="shared" si="2"/>
        <v/>
      </c>
      <c r="U33" s="52" t="str">
        <f t="shared" si="3"/>
        <v/>
      </c>
    </row>
    <row r="34" spans="2:21" s="53" customFormat="1" x14ac:dyDescent="0.25">
      <c r="B34" s="125"/>
      <c r="C34" s="15"/>
      <c r="D34" s="15"/>
      <c r="E34" s="159"/>
      <c r="F34" s="160"/>
      <c r="G34" s="17"/>
      <c r="H34" s="122"/>
      <c r="I34" s="113" t="str">
        <f t="shared" si="0"/>
        <v/>
      </c>
      <c r="J34" s="125"/>
      <c r="K34" s="17"/>
      <c r="L34" s="122"/>
      <c r="M34" s="119" t="str">
        <f t="shared" si="1"/>
        <v/>
      </c>
      <c r="N34" s="123"/>
      <c r="O34" s="17"/>
      <c r="P34" s="122"/>
      <c r="Q34" s="124"/>
      <c r="R34" s="125"/>
      <c r="S34" s="124"/>
      <c r="T34" s="52" t="str">
        <f t="shared" si="2"/>
        <v/>
      </c>
      <c r="U34" s="52" t="str">
        <f t="shared" si="3"/>
        <v/>
      </c>
    </row>
    <row r="35" spans="2:21" s="53" customFormat="1" x14ac:dyDescent="0.25">
      <c r="B35" s="125"/>
      <c r="C35" s="15"/>
      <c r="D35" s="15"/>
      <c r="E35" s="159"/>
      <c r="F35" s="160"/>
      <c r="G35" s="17"/>
      <c r="H35" s="122"/>
      <c r="I35" s="113" t="str">
        <f t="shared" si="0"/>
        <v/>
      </c>
      <c r="J35" s="125"/>
      <c r="K35" s="17"/>
      <c r="L35" s="122"/>
      <c r="M35" s="119" t="str">
        <f t="shared" si="1"/>
        <v/>
      </c>
      <c r="N35" s="123"/>
      <c r="O35" s="17"/>
      <c r="P35" s="122"/>
      <c r="Q35" s="124"/>
      <c r="R35" s="125"/>
      <c r="S35" s="124"/>
      <c r="T35" s="52" t="str">
        <f t="shared" si="2"/>
        <v/>
      </c>
      <c r="U35" s="52" t="str">
        <f t="shared" si="3"/>
        <v/>
      </c>
    </row>
    <row r="36" spans="2:21" s="53" customFormat="1" x14ac:dyDescent="0.25">
      <c r="B36" s="125"/>
      <c r="C36" s="15"/>
      <c r="D36" s="15"/>
      <c r="E36" s="159"/>
      <c r="F36" s="160"/>
      <c r="G36" s="17"/>
      <c r="H36" s="122"/>
      <c r="I36" s="113" t="str">
        <f t="shared" si="0"/>
        <v/>
      </c>
      <c r="J36" s="125"/>
      <c r="K36" s="17"/>
      <c r="L36" s="122"/>
      <c r="M36" s="119" t="str">
        <f t="shared" si="1"/>
        <v/>
      </c>
      <c r="N36" s="123"/>
      <c r="O36" s="17"/>
      <c r="P36" s="122"/>
      <c r="Q36" s="124"/>
      <c r="R36" s="125"/>
      <c r="S36" s="124"/>
      <c r="T36" s="52" t="str">
        <f t="shared" si="2"/>
        <v/>
      </c>
      <c r="U36" s="52" t="str">
        <f t="shared" si="3"/>
        <v/>
      </c>
    </row>
    <row r="37" spans="2:21" s="53" customFormat="1" x14ac:dyDescent="0.25">
      <c r="B37" s="125"/>
      <c r="C37" s="15"/>
      <c r="D37" s="15"/>
      <c r="E37" s="159"/>
      <c r="F37" s="160"/>
      <c r="G37" s="17"/>
      <c r="H37" s="122"/>
      <c r="I37" s="113" t="str">
        <f t="shared" si="0"/>
        <v/>
      </c>
      <c r="J37" s="125"/>
      <c r="K37" s="17"/>
      <c r="L37" s="122"/>
      <c r="M37" s="119" t="str">
        <f t="shared" si="1"/>
        <v/>
      </c>
      <c r="N37" s="123"/>
      <c r="O37" s="17"/>
      <c r="P37" s="122"/>
      <c r="Q37" s="124"/>
      <c r="R37" s="125"/>
      <c r="S37" s="124"/>
      <c r="T37" s="52" t="str">
        <f t="shared" si="2"/>
        <v/>
      </c>
      <c r="U37" s="52" t="str">
        <f t="shared" si="3"/>
        <v/>
      </c>
    </row>
    <row r="38" spans="2:21" s="53" customFormat="1" x14ac:dyDescent="0.25">
      <c r="B38" s="125"/>
      <c r="C38" s="15"/>
      <c r="D38" s="15"/>
      <c r="E38" s="159"/>
      <c r="F38" s="160"/>
      <c r="G38" s="17"/>
      <c r="H38" s="122"/>
      <c r="I38" s="113" t="str">
        <f t="shared" si="0"/>
        <v/>
      </c>
      <c r="J38" s="125"/>
      <c r="K38" s="17"/>
      <c r="L38" s="122"/>
      <c r="M38" s="119" t="str">
        <f t="shared" si="1"/>
        <v/>
      </c>
      <c r="N38" s="123"/>
      <c r="O38" s="17"/>
      <c r="P38" s="122"/>
      <c r="Q38" s="124"/>
      <c r="R38" s="125"/>
      <c r="S38" s="124"/>
      <c r="T38" s="52" t="str">
        <f t="shared" si="2"/>
        <v/>
      </c>
      <c r="U38" s="52" t="str">
        <f t="shared" si="3"/>
        <v/>
      </c>
    </row>
    <row r="39" spans="2:21" s="53" customFormat="1" x14ac:dyDescent="0.25">
      <c r="B39" s="125"/>
      <c r="C39" s="15"/>
      <c r="D39" s="15"/>
      <c r="E39" s="159"/>
      <c r="F39" s="160"/>
      <c r="G39" s="17"/>
      <c r="H39" s="122"/>
      <c r="I39" s="113" t="str">
        <f t="shared" si="0"/>
        <v/>
      </c>
      <c r="J39" s="125"/>
      <c r="K39" s="17"/>
      <c r="L39" s="122"/>
      <c r="M39" s="119" t="str">
        <f t="shared" si="1"/>
        <v/>
      </c>
      <c r="N39" s="123"/>
      <c r="O39" s="17"/>
      <c r="P39" s="122"/>
      <c r="Q39" s="124"/>
      <c r="R39" s="125"/>
      <c r="S39" s="124"/>
      <c r="T39" s="52" t="str">
        <f t="shared" si="2"/>
        <v/>
      </c>
      <c r="U39" s="52" t="str">
        <f t="shared" si="3"/>
        <v/>
      </c>
    </row>
    <row r="40" spans="2:21" s="53" customFormat="1" x14ac:dyDescent="0.25">
      <c r="B40" s="125"/>
      <c r="C40" s="15"/>
      <c r="D40" s="15"/>
      <c r="E40" s="159"/>
      <c r="F40" s="160"/>
      <c r="G40" s="17"/>
      <c r="H40" s="122"/>
      <c r="I40" s="113" t="str">
        <f t="shared" si="0"/>
        <v/>
      </c>
      <c r="J40" s="125"/>
      <c r="K40" s="17"/>
      <c r="L40" s="122"/>
      <c r="M40" s="119" t="str">
        <f t="shared" si="1"/>
        <v/>
      </c>
      <c r="N40" s="123"/>
      <c r="O40" s="17"/>
      <c r="P40" s="122"/>
      <c r="Q40" s="124"/>
      <c r="R40" s="125"/>
      <c r="S40" s="124"/>
      <c r="T40" s="52" t="str">
        <f t="shared" si="2"/>
        <v/>
      </c>
      <c r="U40" s="52" t="str">
        <f t="shared" si="3"/>
        <v/>
      </c>
    </row>
    <row r="41" spans="2:21" s="53" customFormat="1" x14ac:dyDescent="0.25">
      <c r="B41" s="125"/>
      <c r="C41" s="15"/>
      <c r="D41" s="15"/>
      <c r="E41" s="159"/>
      <c r="F41" s="160"/>
      <c r="G41" s="17"/>
      <c r="H41" s="122"/>
      <c r="I41" s="113" t="str">
        <f t="shared" si="0"/>
        <v/>
      </c>
      <c r="J41" s="125"/>
      <c r="K41" s="17"/>
      <c r="L41" s="122"/>
      <c r="M41" s="119" t="str">
        <f t="shared" si="1"/>
        <v/>
      </c>
      <c r="N41" s="123"/>
      <c r="O41" s="17"/>
      <c r="P41" s="122"/>
      <c r="Q41" s="124"/>
      <c r="R41" s="125"/>
      <c r="S41" s="124"/>
      <c r="T41" s="52" t="str">
        <f t="shared" si="2"/>
        <v/>
      </c>
      <c r="U41" s="52" t="str">
        <f t="shared" si="3"/>
        <v/>
      </c>
    </row>
    <row r="42" spans="2:21" s="53" customFormat="1" x14ac:dyDescent="0.25">
      <c r="B42" s="125"/>
      <c r="C42" s="15"/>
      <c r="D42" s="15"/>
      <c r="E42" s="159"/>
      <c r="F42" s="160"/>
      <c r="G42" s="17"/>
      <c r="H42" s="122"/>
      <c r="I42" s="113" t="str">
        <f t="shared" si="0"/>
        <v/>
      </c>
      <c r="J42" s="125"/>
      <c r="K42" s="17"/>
      <c r="L42" s="122"/>
      <c r="M42" s="119" t="str">
        <f t="shared" si="1"/>
        <v/>
      </c>
      <c r="N42" s="123"/>
      <c r="O42" s="17"/>
      <c r="P42" s="122"/>
      <c r="Q42" s="124"/>
      <c r="R42" s="125"/>
      <c r="S42" s="124"/>
      <c r="T42" s="52" t="str">
        <f t="shared" si="2"/>
        <v/>
      </c>
      <c r="U42" s="52" t="str">
        <f t="shared" si="3"/>
        <v/>
      </c>
    </row>
    <row r="43" spans="2:21" s="53" customFormat="1" x14ac:dyDescent="0.25">
      <c r="B43" s="125"/>
      <c r="C43" s="15"/>
      <c r="D43" s="15"/>
      <c r="E43" s="159"/>
      <c r="F43" s="160"/>
      <c r="G43" s="17"/>
      <c r="H43" s="122"/>
      <c r="I43" s="113" t="str">
        <f t="shared" si="0"/>
        <v/>
      </c>
      <c r="J43" s="125"/>
      <c r="K43" s="17"/>
      <c r="L43" s="122"/>
      <c r="M43" s="119" t="str">
        <f t="shared" si="1"/>
        <v/>
      </c>
      <c r="N43" s="123"/>
      <c r="O43" s="17"/>
      <c r="P43" s="122"/>
      <c r="Q43" s="124"/>
      <c r="R43" s="125"/>
      <c r="S43" s="124"/>
      <c r="T43" s="52" t="str">
        <f t="shared" si="2"/>
        <v/>
      </c>
      <c r="U43" s="52" t="str">
        <f t="shared" si="3"/>
        <v/>
      </c>
    </row>
    <row r="44" spans="2:21" s="53" customFormat="1" x14ac:dyDescent="0.25">
      <c r="B44" s="125"/>
      <c r="C44" s="15"/>
      <c r="D44" s="15"/>
      <c r="E44" s="159"/>
      <c r="F44" s="160"/>
      <c r="G44" s="17"/>
      <c r="H44" s="122"/>
      <c r="I44" s="113" t="str">
        <f t="shared" si="0"/>
        <v/>
      </c>
      <c r="J44" s="125"/>
      <c r="K44" s="17"/>
      <c r="L44" s="122"/>
      <c r="M44" s="119" t="str">
        <f t="shared" si="1"/>
        <v/>
      </c>
      <c r="N44" s="123"/>
      <c r="O44" s="17"/>
      <c r="P44" s="122"/>
      <c r="Q44" s="124"/>
      <c r="R44" s="125"/>
      <c r="S44" s="124"/>
      <c r="T44" s="52" t="str">
        <f t="shared" si="2"/>
        <v/>
      </c>
      <c r="U44" s="52" t="str">
        <f t="shared" si="3"/>
        <v/>
      </c>
    </row>
    <row r="45" spans="2:21" s="53" customFormat="1" x14ac:dyDescent="0.25">
      <c r="B45" s="125"/>
      <c r="C45" s="15"/>
      <c r="D45" s="15"/>
      <c r="E45" s="159"/>
      <c r="F45" s="160"/>
      <c r="G45" s="17"/>
      <c r="H45" s="122"/>
      <c r="I45" s="113" t="str">
        <f t="shared" si="0"/>
        <v/>
      </c>
      <c r="J45" s="125"/>
      <c r="K45" s="17"/>
      <c r="L45" s="122"/>
      <c r="M45" s="119" t="str">
        <f t="shared" si="1"/>
        <v/>
      </c>
      <c r="N45" s="123"/>
      <c r="O45" s="17"/>
      <c r="P45" s="122"/>
      <c r="Q45" s="161"/>
      <c r="R45" s="162"/>
      <c r="S45" s="124"/>
      <c r="T45" s="52" t="str">
        <f t="shared" si="2"/>
        <v/>
      </c>
      <c r="U45" s="52" t="str">
        <f t="shared" si="3"/>
        <v/>
      </c>
    </row>
    <row r="46" spans="2:21" s="72" customFormat="1" ht="24.75" customHeight="1" thickBot="1" x14ac:dyDescent="0.3">
      <c r="B46" s="69" t="s">
        <v>271</v>
      </c>
      <c r="C46" s="70"/>
      <c r="D46" s="70"/>
      <c r="E46" s="165"/>
      <c r="F46" s="166"/>
      <c r="G46" s="71"/>
      <c r="H46" s="111"/>
      <c r="I46" s="114" t="str">
        <f t="shared" si="0"/>
        <v/>
      </c>
      <c r="J46" s="112"/>
      <c r="K46" s="71"/>
      <c r="L46" s="111"/>
      <c r="M46" s="120" t="str">
        <f t="shared" si="1"/>
        <v/>
      </c>
      <c r="N46" s="118"/>
      <c r="O46" s="71"/>
      <c r="P46" s="71"/>
      <c r="Q46" s="155"/>
      <c r="R46" s="156"/>
      <c r="S46" s="127"/>
      <c r="T46" s="65" t="str">
        <f t="shared" si="2"/>
        <v/>
      </c>
      <c r="U46" s="65"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6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0000000-0002-0000-0800-000000000000}">
      <formula1>level</formula1>
    </dataValidation>
    <dataValidation type="list" allowBlank="1" showInputMessage="1" showErrorMessage="1" sqref="P22:P46" xr:uid="{00000000-0002-0000-08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1" ma:contentTypeDescription="Create a new document." ma:contentTypeScope="" ma:versionID="89012a341c5b568e17fd945041d17daa">
  <xsd:schema xmlns:xsd="http://www.w3.org/2001/XMLSchema" xmlns:xs="http://www.w3.org/2001/XMLSchema" xmlns:p="http://schemas.microsoft.com/office/2006/metadata/properties" xmlns:ns3="bf60ba4f-a7a1-475b-9dbb-8eb223133e17" xmlns:ns4="a14d1103-04fc-403b-ab74-f9864fff5191" targetNamespace="http://schemas.microsoft.com/office/2006/metadata/properties" ma:root="true" ma:fieldsID="c6042418bfd73672d745d3b6d1576c29" ns3:_="" ns4:_="">
    <xsd:import namespace="bf60ba4f-a7a1-475b-9dbb-8eb223133e17"/>
    <xsd:import namespace="a14d1103-04fc-403b-ab74-f9864fff51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7D2A0057-BA17-448A-B963-F567BE2331C4}">
  <ds:schemaRefs>
    <ds:schemaRef ds:uri="bf60ba4f-a7a1-475b-9dbb-8eb223133e17"/>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a14d1103-04fc-403b-ab74-f9864fff5191"/>
    <ds:schemaRef ds:uri="http://schemas.microsoft.com/office/2006/metadata/properties"/>
  </ds:schemaRefs>
</ds:datastoreItem>
</file>

<file path=customXml/itemProps3.xml><?xml version="1.0" encoding="utf-8"?>
<ds:datastoreItem xmlns:ds="http://schemas.openxmlformats.org/officeDocument/2006/customXml" ds:itemID="{73390AA6-02B7-4293-9FF3-7C210CA4E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0ba4f-a7a1-475b-9dbb-8eb223133e17"/>
    <ds:schemaRef ds:uri="a14d1103-04fc-403b-ab74-f9864fff5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27</vt:i4>
      </vt:variant>
    </vt:vector>
  </HeadingPairs>
  <TitlesOfParts>
    <vt:vector size="44" baseType="lpstr">
      <vt:lpstr>Header</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Building Work &amp; Logistics</vt:lpstr>
      <vt:lpstr>Recruitment &amp; Staffing</vt:lpstr>
      <vt:lpstr>Miscellaneous</vt:lpstr>
      <vt:lpstr>Additional (if needed)</vt:lpstr>
      <vt:lpstr>(hide) values</vt:lpstr>
      <vt:lpstr>(hide) Blank Tab</vt:lpstr>
      <vt:lpstr>'GOV GUIDANCE'!_Hlk40213870</vt:lpstr>
      <vt:lpstr>'GOV GUIDANCE'!_Hlk40218309</vt:lpstr>
      <vt:lpstr>'GOV GUIDANCE'!_Hlk40257292</vt:lpstr>
      <vt:lpstr>'GOV GUIDANCE'!_Hlk40259180</vt:lpstr>
      <vt:lpstr>'GOV GUIDANCE'!_Hlk40270115</vt:lpstr>
      <vt:lpstr>'GOV GUIDANCE'!_Hlk40296776</vt:lpstr>
      <vt:lpstr>'GOV GUIDANCE'!_Hlk40338069</vt:lpstr>
      <vt:lpstr>'GOV GUIDANCE'!_Hlk40344016</vt:lpstr>
      <vt:lpstr>'GOV GUIDANCE'!_Hlk40347435</vt:lpstr>
      <vt:lpstr>level</vt:lpstr>
      <vt:lpstr>'(hide) Blank Tab'!Print_Area</vt:lpstr>
      <vt:lpstr>'Additional (if needed)'!Print_Area</vt:lpstr>
      <vt:lpstr>'Building Work &amp; Logistics'!Print_Area</vt:lpstr>
      <vt:lpstr>'Emotional &amp; Behaviour'!Print_Area</vt:lpstr>
      <vt:lpstr>Finance!Print_Area</vt:lpstr>
      <vt:lpstr>'GOV GUIDANCE'!Print_Area</vt:lpstr>
      <vt:lpstr>Header!Print_Area</vt:lpstr>
      <vt:lpstr>'Hygiene &amp; H&amp;S'!Print_Area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Transition!Print_Area</vt:lpstr>
      <vt:lpstr>RAG</vt:lpstr>
    </vt:vector>
  </TitlesOfParts>
  <Manager/>
  <Company>Warwickshire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Gough</dc:creator>
  <cp:keywords/>
  <dc:description/>
  <cp:lastModifiedBy>L Jackson HLP</cp:lastModifiedBy>
  <cp:revision/>
  <dcterms:created xsi:type="dcterms:W3CDTF">2020-05-05T09:12:59Z</dcterms:created>
  <dcterms:modified xsi:type="dcterms:W3CDTF">2020-05-20T14:58:46Z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